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005" tabRatio="432" activeTab="1"/>
  </bookViews>
  <sheets>
    <sheet name="lfd.Mitschrift" sheetId="1" r:id="rId1"/>
    <sheet name="Endergebnis 2016" sheetId="2" r:id="rId2"/>
  </sheets>
  <definedNames/>
  <calcPr fullCalcOnLoad="1"/>
</workbook>
</file>

<file path=xl/sharedStrings.xml><?xml version="1.0" encoding="utf-8"?>
<sst xmlns="http://schemas.openxmlformats.org/spreadsheetml/2006/main" count="416" uniqueCount="190">
  <si>
    <t>Aichinger Wolfgang</t>
  </si>
  <si>
    <t>Grein</t>
  </si>
  <si>
    <t>Froschauer Lukas</t>
  </si>
  <si>
    <t>Au a.d. Donau</t>
  </si>
  <si>
    <t>Palmetshofer Bernhard</t>
  </si>
  <si>
    <t>Pierbach</t>
  </si>
  <si>
    <t>Palmetshofer Matthias</t>
  </si>
  <si>
    <t>St. Thomas</t>
  </si>
  <si>
    <t>Killinger Martin</t>
  </si>
  <si>
    <t>Schwertberg</t>
  </si>
  <si>
    <t>Auböck Manuel</t>
  </si>
  <si>
    <t>Windhaag</t>
  </si>
  <si>
    <t>Buchberger Franz</t>
  </si>
  <si>
    <t>Linz</t>
  </si>
  <si>
    <t>Purner Norbert</t>
  </si>
  <si>
    <t>Haid</t>
  </si>
  <si>
    <t>Schauermann Christoph</t>
  </si>
  <si>
    <t>Ried i.d. Riedmark</t>
  </si>
  <si>
    <t>Granegger Peter</t>
  </si>
  <si>
    <t>Mönchdorf</t>
  </si>
  <si>
    <t>Neulinger Andreas</t>
  </si>
  <si>
    <t>Tober Günther</t>
  </si>
  <si>
    <t>Haag</t>
  </si>
  <si>
    <t>Adi "Le Grande"</t>
  </si>
  <si>
    <t>Hochstöger Stefan</t>
  </si>
  <si>
    <t>St. Oswald</t>
  </si>
  <si>
    <t>Aschauer Daniel</t>
  </si>
  <si>
    <t>Bayer Roman</t>
  </si>
  <si>
    <t>Brandstetter Thomas</t>
  </si>
  <si>
    <t>Brunner Stefan</t>
  </si>
  <si>
    <t>Perg</t>
  </si>
  <si>
    <t>Buchberger Christian</t>
  </si>
  <si>
    <t>Buchberger Georg</t>
  </si>
  <si>
    <t>Bad Kreuzen</t>
  </si>
  <si>
    <t>Buchberger Hannes</t>
  </si>
  <si>
    <t>Datzinger Alex</t>
  </si>
  <si>
    <t>St.Pölten</t>
  </si>
  <si>
    <t>Dehner Harry</t>
  </si>
  <si>
    <t>Wels</t>
  </si>
  <si>
    <t>Froschauer Gerald</t>
  </si>
  <si>
    <t>Gould Phillipp</t>
  </si>
  <si>
    <t>Enns</t>
  </si>
  <si>
    <t>Gruber Bernhard</t>
  </si>
  <si>
    <t>Gusenbauer Jakob</t>
  </si>
  <si>
    <t>Wien</t>
  </si>
  <si>
    <t>Heizeneder Hellmuth</t>
  </si>
  <si>
    <t>Steyr</t>
  </si>
  <si>
    <t>Himmer Michael</t>
  </si>
  <si>
    <t>Wartberg o.d. Aist</t>
  </si>
  <si>
    <t>Kaimberger Günther</t>
  </si>
  <si>
    <t>Kanitz Thomas</t>
  </si>
  <si>
    <t>Kastenhofer Robert</t>
  </si>
  <si>
    <t>Dimbach</t>
  </si>
  <si>
    <t>Kriechbaumer Benjamin</t>
  </si>
  <si>
    <t>Luckeneder Gregor</t>
  </si>
  <si>
    <t>gramastetten</t>
  </si>
  <si>
    <t>Maurer Matthias</t>
  </si>
  <si>
    <t>Mayrhofer Karli</t>
  </si>
  <si>
    <t>Pabneukirchen</t>
  </si>
  <si>
    <t>Mayrhofer Peter</t>
  </si>
  <si>
    <t>Mooshammer Werner</t>
  </si>
  <si>
    <t>Mühleder Bernhard</t>
  </si>
  <si>
    <t>Naderer Peter</t>
  </si>
  <si>
    <t>Obernberger Bernhard</t>
  </si>
  <si>
    <t>Panhofer Alexander</t>
  </si>
  <si>
    <t>Arbing</t>
  </si>
  <si>
    <t>Panhofer Thomas</t>
  </si>
  <si>
    <t>Peham Stefan</t>
  </si>
  <si>
    <t>Raab Wieland</t>
  </si>
  <si>
    <t>Mexiko</t>
  </si>
  <si>
    <t>Reindl Thobias</t>
  </si>
  <si>
    <t>Schober Stephan</t>
  </si>
  <si>
    <t>Schwaighofer Manfred</t>
  </si>
  <si>
    <t>Seltenhammmer Laurenz</t>
  </si>
  <si>
    <t>Strasser Bernhard</t>
  </si>
  <si>
    <t>Strasser Thomas</t>
  </si>
  <si>
    <t>Weichselbaumer Franz</t>
  </si>
  <si>
    <t>Naarn</t>
  </si>
  <si>
    <t>Ziegler Martin</t>
  </si>
  <si>
    <t>Hagenberg</t>
  </si>
  <si>
    <t>Kaindl Georg</t>
  </si>
  <si>
    <t>Ebenhofer Christoph</t>
  </si>
  <si>
    <t>Engel Sebastian</t>
  </si>
  <si>
    <t>Spindelberger Manfred</t>
  </si>
  <si>
    <t>Palmetshofer Sonja</t>
  </si>
  <si>
    <t>Ertl Caroline</t>
  </si>
  <si>
    <t>Froschauer Christina</t>
  </si>
  <si>
    <t>Froschauer Roswitha</t>
  </si>
  <si>
    <t>Gould Caroline</t>
  </si>
  <si>
    <t>Mayrdorfer Carina</t>
  </si>
  <si>
    <t>Neulinger Jonas</t>
  </si>
  <si>
    <t>202</t>
  </si>
  <si>
    <t>Scherer Dominik</t>
  </si>
  <si>
    <t>1998</t>
  </si>
  <si>
    <t>Ertl Konrad</t>
  </si>
  <si>
    <t>Ybbs</t>
  </si>
  <si>
    <t>Ertl Ludwig</t>
  </si>
  <si>
    <t>Gould Samuel</t>
  </si>
  <si>
    <t>2004</t>
  </si>
  <si>
    <t>Killinger Dominik</t>
  </si>
  <si>
    <t>Rechberg</t>
  </si>
  <si>
    <t>Mayrhofer Daniel</t>
  </si>
  <si>
    <t>Schwaighofer Simon</t>
  </si>
  <si>
    <t>Binder Robin</t>
  </si>
  <si>
    <t>Luftensteiner Elisabeth</t>
  </si>
  <si>
    <t>Dehner Flora</t>
  </si>
  <si>
    <t>2001</t>
  </si>
  <si>
    <t>Palmetshofer Yvonne</t>
  </si>
  <si>
    <t>D-schn.</t>
  </si>
  <si>
    <t>Anz.</t>
  </si>
  <si>
    <t>2 0 1 4</t>
  </si>
  <si>
    <t>Apr</t>
  </si>
  <si>
    <t>Mai</t>
  </si>
  <si>
    <t>Jun</t>
  </si>
  <si>
    <t>Jul</t>
  </si>
  <si>
    <t>Aug</t>
  </si>
  <si>
    <t>Okt</t>
  </si>
  <si>
    <t>Name</t>
  </si>
  <si>
    <t>Ort</t>
  </si>
  <si>
    <t>Geb.</t>
  </si>
  <si>
    <t>MG</t>
  </si>
  <si>
    <t>Veränd. 2015 zu 2014</t>
  </si>
  <si>
    <t>D.schn.Anz.Wü</t>
  </si>
  <si>
    <t>Beste Runde</t>
  </si>
  <si>
    <t>Beste-4</t>
  </si>
  <si>
    <t>Lingenhel Arno</t>
  </si>
  <si>
    <t>Innsbruck</t>
  </si>
  <si>
    <t>Buchberger Markus</t>
  </si>
  <si>
    <t>Haslhofer Wolfgang</t>
  </si>
  <si>
    <t>Szankovich Anton</t>
  </si>
  <si>
    <t>Panhofer Franz</t>
  </si>
  <si>
    <t>Schaurhofer Laurenz</t>
  </si>
  <si>
    <t>Kloibhofer Florian</t>
  </si>
  <si>
    <t>Kobella Michael</t>
  </si>
  <si>
    <t>Peitl Ernst</t>
  </si>
  <si>
    <t>Schinnerl Michael</t>
  </si>
  <si>
    <t>WALTER Andreas</t>
  </si>
  <si>
    <t>Thauerböck Georg</t>
  </si>
  <si>
    <t>Stauch Franz</t>
  </si>
  <si>
    <t>Thauerböck Josef</t>
  </si>
  <si>
    <t>Horvath Reinhard</t>
  </si>
  <si>
    <t>Horvath Alexander</t>
  </si>
  <si>
    <t>Haslhofer Tobias</t>
  </si>
  <si>
    <t>Katteneder Sebastian</t>
  </si>
  <si>
    <t>WALTER Kordula</t>
  </si>
  <si>
    <t>Mayrhofer Anita</t>
  </si>
  <si>
    <t>Buchberger Fredi</t>
  </si>
  <si>
    <t>Spiegl Jakob</t>
  </si>
  <si>
    <t>Spiegl Fabian</t>
  </si>
  <si>
    <t>Wilging Daniel</t>
  </si>
  <si>
    <t>Kitzler Manuel</t>
  </si>
  <si>
    <t>Thauerböck Julian</t>
  </si>
  <si>
    <t>Teufl Lisa</t>
  </si>
  <si>
    <t>Obernberger Alois</t>
  </si>
  <si>
    <t>Blesberger Andreas</t>
  </si>
  <si>
    <t>Baumfried Maximilian</t>
  </si>
  <si>
    <t>Sarmingstein</t>
  </si>
  <si>
    <t>Barisic Andreas</t>
  </si>
  <si>
    <t>Aichinger Maximilian</t>
  </si>
  <si>
    <t>Buchberger Vincent</t>
  </si>
  <si>
    <t>Reichel Leo</t>
  </si>
  <si>
    <t>Neugschwandtner Marco</t>
  </si>
  <si>
    <t>Perschy Max</t>
  </si>
  <si>
    <t>Aigner Andreas</t>
  </si>
  <si>
    <t>Aigner David</t>
  </si>
  <si>
    <t>Seper Karl</t>
  </si>
  <si>
    <t>Amann Bonaventura</t>
  </si>
  <si>
    <t>Amann Stanislaus</t>
  </si>
  <si>
    <t>Hofbauer Lukas</t>
  </si>
  <si>
    <t>Buschenreithner Hannes</t>
  </si>
  <si>
    <t>Neulinger Astrid</t>
  </si>
  <si>
    <t>Lehner Gerold</t>
  </si>
  <si>
    <t>Huhtala Marjo</t>
  </si>
  <si>
    <t>Finnland</t>
  </si>
  <si>
    <t>Schweiger Theresia</t>
  </si>
  <si>
    <t>Kalliokoski Sami</t>
  </si>
  <si>
    <t>Kargel Philipp</t>
  </si>
  <si>
    <t>Binder Roland</t>
  </si>
  <si>
    <t>Kitzmüller David</t>
  </si>
  <si>
    <t>Wirtl Albin</t>
  </si>
  <si>
    <t>Shehata Karim</t>
  </si>
  <si>
    <t>Kollingbaum Christian</t>
  </si>
  <si>
    <t>Rang
2016</t>
  </si>
  <si>
    <t>2002</t>
  </si>
  <si>
    <t>Herren</t>
  </si>
  <si>
    <t>Damen</t>
  </si>
  <si>
    <t>Juniors-Herren</t>
  </si>
  <si>
    <t>Juniors-Damen</t>
  </si>
  <si>
    <t>Walter Kordula</t>
  </si>
  <si>
    <t>Walter Andreas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</si>
</sst>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5">
    <xf numFmtId="0" fontId="0" fillId="0" borderId="0" xfId="0" applyFont="1" applyAlignment="1">
      <alignment/>
    </xf>
    <xf numFmtId="165" fontId="2" fillId="0" borderId="0" xfId="46" applyNumberFormat="1" applyFont="1" applyFill="1" applyAlignment="1">
      <alignment/>
    </xf>
    <xf numFmtId="43" fontId="2" fillId="0" borderId="0" xfId="46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1" xfId="46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64" fontId="2" fillId="33" borderId="14" xfId="46" applyNumberFormat="1" applyFont="1" applyFill="1" applyBorder="1" applyAlignment="1">
      <alignment/>
    </xf>
    <xf numFmtId="165" fontId="2" fillId="33" borderId="15" xfId="46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164" fontId="2" fillId="33" borderId="18" xfId="46" applyNumberFormat="1" applyFont="1" applyFill="1" applyBorder="1" applyAlignment="1">
      <alignment/>
    </xf>
    <xf numFmtId="165" fontId="2" fillId="33" borderId="19" xfId="46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64" fontId="2" fillId="36" borderId="18" xfId="46" applyNumberFormat="1" applyFont="1" applyFill="1" applyBorder="1" applyAlignment="1">
      <alignment/>
    </xf>
    <xf numFmtId="165" fontId="2" fillId="36" borderId="19" xfId="46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/>
    </xf>
    <xf numFmtId="1" fontId="2" fillId="35" borderId="19" xfId="0" applyNumberFormat="1" applyFont="1" applyFill="1" applyBorder="1" applyAlignment="1">
      <alignment/>
    </xf>
    <xf numFmtId="1" fontId="2" fillId="35" borderId="17" xfId="0" applyNumberFormat="1" applyFont="1" applyFill="1" applyBorder="1" applyAlignment="1">
      <alignment/>
    </xf>
    <xf numFmtId="164" fontId="2" fillId="33" borderId="20" xfId="46" applyNumberFormat="1" applyFont="1" applyFill="1" applyBorder="1" applyAlignment="1">
      <alignment/>
    </xf>
    <xf numFmtId="165" fontId="2" fillId="33" borderId="21" xfId="46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64" fontId="2" fillId="36" borderId="20" xfId="46" applyNumberFormat="1" applyFont="1" applyFill="1" applyBorder="1" applyAlignment="1">
      <alignment/>
    </xf>
    <xf numFmtId="165" fontId="2" fillId="36" borderId="21" xfId="46" applyNumberFormat="1" applyFont="1" applyFill="1" applyBorder="1" applyAlignment="1">
      <alignment/>
    </xf>
    <xf numFmtId="164" fontId="2" fillId="0" borderId="0" xfId="46" applyNumberFormat="1" applyFont="1" applyFill="1" applyAlignment="1">
      <alignment/>
    </xf>
    <xf numFmtId="49" fontId="2" fillId="35" borderId="19" xfId="0" applyNumberFormat="1" applyFont="1" applyFill="1" applyBorder="1" applyAlignment="1">
      <alignment/>
    </xf>
    <xf numFmtId="164" fontId="2" fillId="36" borderId="14" xfId="46" applyNumberFormat="1" applyFont="1" applyFill="1" applyBorder="1" applyAlignment="1">
      <alignment/>
    </xf>
    <xf numFmtId="165" fontId="2" fillId="36" borderId="15" xfId="46" applyNumberFormat="1" applyFont="1" applyFill="1" applyBorder="1" applyAlignment="1">
      <alignment/>
    </xf>
    <xf numFmtId="49" fontId="2" fillId="35" borderId="17" xfId="0" applyNumberFormat="1" applyFont="1" applyFill="1" applyBorder="1" applyAlignment="1">
      <alignment/>
    </xf>
    <xf numFmtId="49" fontId="2" fillId="35" borderId="18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11" xfId="46" applyNumberFormat="1" applyFont="1" applyFill="1" applyBorder="1" applyAlignment="1">
      <alignment/>
    </xf>
    <xf numFmtId="165" fontId="2" fillId="0" borderId="23" xfId="46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27" xfId="46" applyFont="1" applyBorder="1" applyAlignment="1">
      <alignment/>
    </xf>
    <xf numFmtId="43" fontId="2" fillId="0" borderId="28" xfId="46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43" fontId="2" fillId="0" borderId="30" xfId="46" applyFont="1" applyBorder="1" applyAlignment="1">
      <alignment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165" fontId="2" fillId="0" borderId="33" xfId="46" applyNumberFormat="1" applyFont="1" applyFill="1" applyBorder="1" applyAlignment="1">
      <alignment/>
    </xf>
    <xf numFmtId="165" fontId="2" fillId="37" borderId="24" xfId="46" applyNumberFormat="1" applyFont="1" applyFill="1" applyBorder="1" applyAlignment="1">
      <alignment/>
    </xf>
    <xf numFmtId="165" fontId="2" fillId="37" borderId="25" xfId="46" applyNumberFormat="1" applyFont="1" applyFill="1" applyBorder="1" applyAlignment="1">
      <alignment/>
    </xf>
    <xf numFmtId="165" fontId="2" fillId="37" borderId="26" xfId="46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2" fillId="33" borderId="35" xfId="46" applyNumberFormat="1" applyFont="1" applyFill="1" applyBorder="1" applyAlignment="1">
      <alignment/>
    </xf>
    <xf numFmtId="165" fontId="2" fillId="33" borderId="36" xfId="46" applyNumberFormat="1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6" borderId="34" xfId="0" applyFont="1" applyFill="1" applyBorder="1" applyAlignment="1">
      <alignment horizontal="center"/>
    </xf>
    <xf numFmtId="164" fontId="2" fillId="36" borderId="35" xfId="46" applyNumberFormat="1" applyFont="1" applyFill="1" applyBorder="1" applyAlignment="1">
      <alignment/>
    </xf>
    <xf numFmtId="165" fontId="2" fillId="36" borderId="36" xfId="46" applyNumberFormat="1" applyFont="1" applyFill="1" applyBorder="1" applyAlignment="1">
      <alignment/>
    </xf>
    <xf numFmtId="43" fontId="2" fillId="0" borderId="37" xfId="46" applyFont="1" applyBorder="1" applyAlignment="1">
      <alignment/>
    </xf>
    <xf numFmtId="165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65" fontId="2" fillId="37" borderId="38" xfId="46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" fontId="3" fillId="0" borderId="39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" fontId="2" fillId="35" borderId="35" xfId="0" applyNumberFormat="1" applyFont="1" applyFill="1" applyBorder="1" applyAlignment="1">
      <alignment/>
    </xf>
    <xf numFmtId="1" fontId="2" fillId="35" borderId="36" xfId="0" applyNumberFormat="1" applyFont="1" applyFill="1" applyBorder="1" applyAlignment="1">
      <alignment/>
    </xf>
    <xf numFmtId="1" fontId="2" fillId="33" borderId="34" xfId="0" applyNumberFormat="1" applyFont="1" applyFill="1" applyBorder="1" applyAlignment="1">
      <alignment horizontal="center"/>
    </xf>
    <xf numFmtId="43" fontId="2" fillId="0" borderId="29" xfId="46" applyFont="1" applyBorder="1" applyAlignment="1">
      <alignment/>
    </xf>
    <xf numFmtId="43" fontId="2" fillId="0" borderId="27" xfId="46" applyFont="1" applyBorder="1" applyAlignment="1">
      <alignment/>
    </xf>
    <xf numFmtId="49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" fontId="2" fillId="35" borderId="34" xfId="0" applyNumberFormat="1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35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19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49" fontId="3" fillId="19" borderId="32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3" fillId="8" borderId="18" xfId="0" applyFont="1" applyFill="1" applyBorder="1" applyAlignment="1">
      <alignment/>
    </xf>
    <xf numFmtId="49" fontId="3" fillId="8" borderId="32" xfId="0" applyNumberFormat="1" applyFont="1" applyFill="1" applyBorder="1" applyAlignment="1">
      <alignment horizontal="center"/>
    </xf>
    <xf numFmtId="1" fontId="3" fillId="8" borderId="32" xfId="0" applyNumberFormat="1" applyFont="1" applyFill="1" applyBorder="1" applyAlignment="1">
      <alignment horizontal="center"/>
    </xf>
    <xf numFmtId="0" fontId="2" fillId="13" borderId="17" xfId="0" applyFont="1" applyFill="1" applyBorder="1" applyAlignment="1">
      <alignment/>
    </xf>
    <xf numFmtId="0" fontId="2" fillId="13" borderId="18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49" fontId="3" fillId="13" borderId="32" xfId="0" applyNumberFormat="1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165" fontId="2" fillId="38" borderId="0" xfId="46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2" fillId="0" borderId="0" xfId="46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9" borderId="16" xfId="0" applyFont="1" applyFill="1" applyBorder="1" applyAlignment="1">
      <alignment horizontal="center"/>
    </xf>
    <xf numFmtId="164" fontId="2" fillId="39" borderId="14" xfId="46" applyNumberFormat="1" applyFont="1" applyFill="1" applyBorder="1" applyAlignment="1">
      <alignment/>
    </xf>
    <xf numFmtId="165" fontId="2" fillId="39" borderId="15" xfId="46" applyNumberFormat="1" applyFont="1" applyFill="1" applyBorder="1" applyAlignment="1">
      <alignment/>
    </xf>
    <xf numFmtId="0" fontId="2" fillId="8" borderId="19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164" fontId="2" fillId="2" borderId="14" xfId="46" applyNumberFormat="1" applyFont="1" applyFill="1" applyBorder="1" applyAlignment="1">
      <alignment/>
    </xf>
    <xf numFmtId="165" fontId="2" fillId="2" borderId="15" xfId="46" applyNumberFormat="1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164" fontId="2" fillId="2" borderId="18" xfId="46" applyNumberFormat="1" applyFont="1" applyFill="1" applyBorder="1" applyAlignment="1">
      <alignment/>
    </xf>
    <xf numFmtId="165" fontId="2" fillId="2" borderId="19" xfId="46" applyNumberFormat="1" applyFont="1" applyFill="1" applyBorder="1" applyAlignment="1">
      <alignment/>
    </xf>
    <xf numFmtId="0" fontId="2" fillId="13" borderId="19" xfId="0" applyFont="1" applyFill="1" applyBorder="1" applyAlignment="1">
      <alignment/>
    </xf>
    <xf numFmtId="1" fontId="2" fillId="13" borderId="17" xfId="0" applyNumberFormat="1" applyFont="1" applyFill="1" applyBorder="1" applyAlignment="1">
      <alignment/>
    </xf>
    <xf numFmtId="1" fontId="2" fillId="13" borderId="18" xfId="0" applyNumberFormat="1" applyFont="1" applyFill="1" applyBorder="1" applyAlignment="1">
      <alignment/>
    </xf>
    <xf numFmtId="1" fontId="2" fillId="13" borderId="19" xfId="0" applyNumberFormat="1" applyFont="1" applyFill="1" applyBorder="1" applyAlignment="1">
      <alignment/>
    </xf>
    <xf numFmtId="0" fontId="2" fillId="13" borderId="16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15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164" fontId="2" fillId="7" borderId="14" xfId="46" applyNumberFormat="1" applyFont="1" applyFill="1" applyBorder="1" applyAlignment="1">
      <alignment/>
    </xf>
    <xf numFmtId="165" fontId="2" fillId="7" borderId="15" xfId="46" applyNumberFormat="1" applyFont="1" applyFill="1" applyBorder="1" applyAlignment="1">
      <alignment/>
    </xf>
    <xf numFmtId="0" fontId="2" fillId="7" borderId="17" xfId="0" applyFont="1" applyFill="1" applyBorder="1" applyAlignment="1">
      <alignment horizontal="center"/>
    </xf>
    <xf numFmtId="164" fontId="2" fillId="7" borderId="18" xfId="46" applyNumberFormat="1" applyFont="1" applyFill="1" applyBorder="1" applyAlignment="1">
      <alignment/>
    </xf>
    <xf numFmtId="165" fontId="2" fillId="7" borderId="19" xfId="46" applyNumberFormat="1" applyFont="1" applyFill="1" applyBorder="1" applyAlignment="1">
      <alignment/>
    </xf>
    <xf numFmtId="1" fontId="2" fillId="7" borderId="17" xfId="0" applyNumberFormat="1" applyFont="1" applyFill="1" applyBorder="1" applyAlignment="1">
      <alignment horizontal="center"/>
    </xf>
    <xf numFmtId="165" fontId="2" fillId="40" borderId="16" xfId="46" applyNumberFormat="1" applyFont="1" applyFill="1" applyBorder="1" applyAlignment="1">
      <alignment/>
    </xf>
    <xf numFmtId="165" fontId="2" fillId="40" borderId="14" xfId="46" applyNumberFormat="1" applyFont="1" applyFill="1" applyBorder="1" applyAlignment="1">
      <alignment/>
    </xf>
    <xf numFmtId="165" fontId="2" fillId="40" borderId="17" xfId="46" applyNumberFormat="1" applyFont="1" applyFill="1" applyBorder="1" applyAlignment="1">
      <alignment/>
    </xf>
    <xf numFmtId="165" fontId="2" fillId="40" borderId="18" xfId="46" applyNumberFormat="1" applyFont="1" applyFill="1" applyBorder="1" applyAlignment="1">
      <alignment/>
    </xf>
    <xf numFmtId="164" fontId="2" fillId="39" borderId="18" xfId="46" applyNumberFormat="1" applyFont="1" applyFill="1" applyBorder="1" applyAlignment="1">
      <alignment/>
    </xf>
    <xf numFmtId="165" fontId="2" fillId="39" borderId="19" xfId="46" applyNumberFormat="1" applyFont="1" applyFill="1" applyBorder="1" applyAlignment="1">
      <alignment/>
    </xf>
    <xf numFmtId="165" fontId="2" fillId="40" borderId="22" xfId="46" applyNumberFormat="1" applyFont="1" applyFill="1" applyBorder="1" applyAlignment="1">
      <alignment/>
    </xf>
    <xf numFmtId="165" fontId="2" fillId="40" borderId="20" xfId="46" applyNumberFormat="1" applyFont="1" applyFill="1" applyBorder="1" applyAlignment="1">
      <alignment/>
    </xf>
    <xf numFmtId="164" fontId="2" fillId="39" borderId="20" xfId="46" applyNumberFormat="1" applyFont="1" applyFill="1" applyBorder="1" applyAlignment="1">
      <alignment/>
    </xf>
    <xf numFmtId="165" fontId="2" fillId="39" borderId="21" xfId="46" applyNumberFormat="1" applyFont="1" applyFill="1" applyBorder="1" applyAlignment="1">
      <alignment/>
    </xf>
    <xf numFmtId="0" fontId="2" fillId="8" borderId="22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164" fontId="2" fillId="2" borderId="20" xfId="46" applyNumberFormat="1" applyFont="1" applyFill="1" applyBorder="1" applyAlignment="1">
      <alignment/>
    </xf>
    <xf numFmtId="165" fontId="2" fillId="2" borderId="21" xfId="46" applyNumberFormat="1" applyFont="1" applyFill="1" applyBorder="1" applyAlignment="1">
      <alignment/>
    </xf>
    <xf numFmtId="0" fontId="2" fillId="13" borderId="22" xfId="0" applyFont="1" applyFill="1" applyBorder="1" applyAlignment="1">
      <alignment/>
    </xf>
    <xf numFmtId="0" fontId="2" fillId="13" borderId="20" xfId="0" applyFont="1" applyFill="1" applyBorder="1" applyAlignment="1">
      <alignment/>
    </xf>
    <xf numFmtId="0" fontId="2" fillId="13" borderId="21" xfId="0" applyFont="1" applyFill="1" applyBorder="1" applyAlignment="1">
      <alignment/>
    </xf>
    <xf numFmtId="0" fontId="2" fillId="7" borderId="22" xfId="0" applyFont="1" applyFill="1" applyBorder="1" applyAlignment="1">
      <alignment horizontal="center"/>
    </xf>
    <xf numFmtId="164" fontId="2" fillId="7" borderId="20" xfId="46" applyNumberFormat="1" applyFont="1" applyFill="1" applyBorder="1" applyAlignment="1">
      <alignment/>
    </xf>
    <xf numFmtId="165" fontId="2" fillId="7" borderId="21" xfId="46" applyNumberFormat="1" applyFont="1" applyFill="1" applyBorder="1" applyAlignment="1">
      <alignment/>
    </xf>
    <xf numFmtId="49" fontId="2" fillId="7" borderId="41" xfId="0" applyNumberFormat="1" applyFont="1" applyFill="1" applyBorder="1" applyAlignment="1">
      <alignment horizontal="center"/>
    </xf>
    <xf numFmtId="164" fontId="2" fillId="7" borderId="42" xfId="46" applyNumberFormat="1" applyFont="1" applyFill="1" applyBorder="1" applyAlignment="1">
      <alignment/>
    </xf>
    <xf numFmtId="165" fontId="2" fillId="7" borderId="43" xfId="46" applyNumberFormat="1" applyFont="1" applyFill="1" applyBorder="1" applyAlignment="1">
      <alignment/>
    </xf>
    <xf numFmtId="49" fontId="2" fillId="13" borderId="41" xfId="0" applyNumberFormat="1" applyFont="1" applyFill="1" applyBorder="1" applyAlignment="1">
      <alignment/>
    </xf>
    <xf numFmtId="49" fontId="2" fillId="13" borderId="42" xfId="0" applyNumberFormat="1" applyFont="1" applyFill="1" applyBorder="1" applyAlignment="1">
      <alignment/>
    </xf>
    <xf numFmtId="0" fontId="2" fillId="13" borderId="42" xfId="0" applyNumberFormat="1" applyFont="1" applyFill="1" applyBorder="1" applyAlignment="1">
      <alignment/>
    </xf>
    <xf numFmtId="49" fontId="2" fillId="13" borderId="43" xfId="0" applyNumberFormat="1" applyFont="1" applyFill="1" applyBorder="1" applyAlignment="1">
      <alignment/>
    </xf>
    <xf numFmtId="0" fontId="2" fillId="2" borderId="41" xfId="0" applyFont="1" applyFill="1" applyBorder="1" applyAlignment="1">
      <alignment horizontal="center"/>
    </xf>
    <xf numFmtId="164" fontId="2" fillId="2" borderId="42" xfId="46" applyNumberFormat="1" applyFont="1" applyFill="1" applyBorder="1" applyAlignment="1">
      <alignment/>
    </xf>
    <xf numFmtId="165" fontId="2" fillId="2" borderId="43" xfId="46" applyNumberFormat="1" applyFont="1" applyFill="1" applyBorder="1" applyAlignment="1">
      <alignment/>
    </xf>
    <xf numFmtId="0" fontId="2" fillId="8" borderId="41" xfId="0" applyFont="1" applyFill="1" applyBorder="1" applyAlignment="1">
      <alignment/>
    </xf>
    <xf numFmtId="0" fontId="2" fillId="8" borderId="42" xfId="0" applyFont="1" applyFill="1" applyBorder="1" applyAlignment="1">
      <alignment/>
    </xf>
    <xf numFmtId="0" fontId="2" fillId="8" borderId="43" xfId="0" applyFont="1" applyFill="1" applyBorder="1" applyAlignment="1">
      <alignment/>
    </xf>
    <xf numFmtId="165" fontId="2" fillId="40" borderId="42" xfId="46" applyNumberFormat="1" applyFont="1" applyFill="1" applyBorder="1" applyAlignment="1">
      <alignment/>
    </xf>
    <xf numFmtId="165" fontId="2" fillId="40" borderId="43" xfId="46" applyNumberFormat="1" applyFont="1" applyFill="1" applyBorder="1" applyAlignment="1">
      <alignment/>
    </xf>
    <xf numFmtId="49" fontId="2" fillId="13" borderId="15" xfId="0" applyNumberFormat="1" applyFont="1" applyFill="1" applyBorder="1" applyAlignment="1">
      <alignment/>
    </xf>
    <xf numFmtId="49" fontId="2" fillId="7" borderId="16" xfId="0" applyNumberFormat="1" applyFont="1" applyFill="1" applyBorder="1" applyAlignment="1">
      <alignment horizontal="center"/>
    </xf>
    <xf numFmtId="165" fontId="2" fillId="40" borderId="15" xfId="46" applyNumberFormat="1" applyFont="1" applyFill="1" applyBorder="1" applyAlignment="1">
      <alignment/>
    </xf>
    <xf numFmtId="165" fontId="2" fillId="40" borderId="19" xfId="46" applyNumberFormat="1" applyFont="1" applyFill="1" applyBorder="1" applyAlignment="1">
      <alignment/>
    </xf>
    <xf numFmtId="165" fontId="2" fillId="40" borderId="21" xfId="46" applyNumberFormat="1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1" fontId="2" fillId="7" borderId="22" xfId="0" applyNumberFormat="1" applyFont="1" applyFill="1" applyBorder="1" applyAlignment="1">
      <alignment horizontal="center"/>
    </xf>
    <xf numFmtId="1" fontId="2" fillId="13" borderId="22" xfId="0" applyNumberFormat="1" applyFont="1" applyFill="1" applyBorder="1" applyAlignment="1">
      <alignment/>
    </xf>
    <xf numFmtId="1" fontId="2" fillId="13" borderId="20" xfId="0" applyNumberFormat="1" applyFont="1" applyFill="1" applyBorder="1" applyAlignment="1">
      <alignment/>
    </xf>
    <xf numFmtId="1" fontId="2" fillId="13" borderId="21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5" fontId="2" fillId="40" borderId="31" xfId="46" applyNumberFormat="1" applyFont="1" applyFill="1" applyBorder="1" applyAlignment="1">
      <alignment/>
    </xf>
    <xf numFmtId="165" fontId="2" fillId="40" borderId="32" xfId="46" applyNumberFormat="1" applyFont="1" applyFill="1" applyBorder="1" applyAlignment="1">
      <alignment/>
    </xf>
    <xf numFmtId="165" fontId="2" fillId="40" borderId="40" xfId="46" applyNumberFormat="1" applyFont="1" applyFill="1" applyBorder="1" applyAlignment="1">
      <alignment/>
    </xf>
    <xf numFmtId="0" fontId="2" fillId="39" borderId="41" xfId="0" applyFont="1" applyFill="1" applyBorder="1" applyAlignment="1">
      <alignment horizontal="center"/>
    </xf>
    <xf numFmtId="164" fontId="2" fillId="39" borderId="42" xfId="46" applyNumberFormat="1" applyFont="1" applyFill="1" applyBorder="1" applyAlignment="1">
      <alignment/>
    </xf>
    <xf numFmtId="165" fontId="2" fillId="39" borderId="43" xfId="46" applyNumberFormat="1" applyFont="1" applyFill="1" applyBorder="1" applyAlignment="1">
      <alignment/>
    </xf>
    <xf numFmtId="165" fontId="2" fillId="40" borderId="44" xfId="46" applyNumberFormat="1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5" fontId="2" fillId="38" borderId="41" xfId="46" applyNumberFormat="1" applyFont="1" applyFill="1" applyBorder="1" applyAlignment="1">
      <alignment/>
    </xf>
    <xf numFmtId="165" fontId="2" fillId="38" borderId="42" xfId="46" applyNumberFormat="1" applyFont="1" applyFill="1" applyBorder="1" applyAlignment="1">
      <alignment/>
    </xf>
    <xf numFmtId="165" fontId="2" fillId="38" borderId="43" xfId="46" applyNumberFormat="1" applyFont="1" applyFill="1" applyBorder="1" applyAlignment="1">
      <alignment/>
    </xf>
    <xf numFmtId="0" fontId="2" fillId="38" borderId="46" xfId="0" applyFont="1" applyFill="1" applyBorder="1" applyAlignment="1">
      <alignment horizontal="center"/>
    </xf>
    <xf numFmtId="164" fontId="2" fillId="38" borderId="47" xfId="46" applyNumberFormat="1" applyFont="1" applyFill="1" applyBorder="1" applyAlignment="1">
      <alignment/>
    </xf>
    <xf numFmtId="165" fontId="2" fillId="38" borderId="48" xfId="46" applyNumberFormat="1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41" xfId="0" applyFont="1" applyFill="1" applyBorder="1" applyAlignment="1">
      <alignment horizontal="center"/>
    </xf>
    <xf numFmtId="164" fontId="2" fillId="38" borderId="42" xfId="46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64" fontId="2" fillId="38" borderId="11" xfId="46" applyNumberFormat="1" applyFont="1" applyFill="1" applyBorder="1" applyAlignment="1">
      <alignment horizontal="center"/>
    </xf>
    <xf numFmtId="165" fontId="2" fillId="38" borderId="12" xfId="46" applyNumberFormat="1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165" fontId="2" fillId="38" borderId="0" xfId="46" applyNumberFormat="1" applyFont="1" applyFill="1" applyBorder="1" applyAlignment="1">
      <alignment horizontal="left"/>
    </xf>
    <xf numFmtId="0" fontId="2" fillId="38" borderId="13" xfId="0" applyFont="1" applyFill="1" applyBorder="1" applyAlignment="1">
      <alignment horizontal="left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64" fontId="2" fillId="0" borderId="42" xfId="46" applyNumberFormat="1" applyFont="1" applyFill="1" applyBorder="1" applyAlignment="1">
      <alignment/>
    </xf>
    <xf numFmtId="165" fontId="2" fillId="0" borderId="43" xfId="46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37" borderId="55" xfId="0" applyFont="1" applyFill="1" applyBorder="1" applyAlignment="1">
      <alignment horizontal="center"/>
    </xf>
    <xf numFmtId="0" fontId="5" fillId="37" borderId="5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41" borderId="33" xfId="0" applyFont="1" applyFill="1" applyBorder="1" applyAlignment="1">
      <alignment horizontal="center"/>
    </xf>
    <xf numFmtId="0" fontId="5" fillId="41" borderId="57" xfId="0" applyFont="1" applyFill="1" applyBorder="1" applyAlignment="1">
      <alignment horizontal="center"/>
    </xf>
    <xf numFmtId="0" fontId="5" fillId="42" borderId="53" xfId="0" applyFont="1" applyFill="1" applyBorder="1" applyAlignment="1">
      <alignment horizontal="center"/>
    </xf>
    <xf numFmtId="0" fontId="5" fillId="42" borderId="55" xfId="0" applyFont="1" applyFill="1" applyBorder="1" applyAlignment="1">
      <alignment horizontal="center"/>
    </xf>
    <xf numFmtId="0" fontId="5" fillId="13" borderId="33" xfId="0" applyFont="1" applyFill="1" applyBorder="1" applyAlignment="1">
      <alignment horizontal="center"/>
    </xf>
    <xf numFmtId="0" fontId="5" fillId="13" borderId="57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42" fillId="38" borderId="29" xfId="0" applyFont="1" applyFill="1" applyBorder="1" applyAlignment="1">
      <alignment horizontal="center" wrapText="1"/>
    </xf>
    <xf numFmtId="0" fontId="42" fillId="38" borderId="28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0" fontId="5" fillId="40" borderId="43" xfId="0" applyFont="1" applyFill="1" applyBorder="1" applyAlignment="1">
      <alignment horizontal="center"/>
    </xf>
    <xf numFmtId="0" fontId="42" fillId="38" borderId="50" xfId="0" applyFont="1" applyFill="1" applyBorder="1" applyAlignment="1">
      <alignment horizontal="center" wrapText="1"/>
    </xf>
    <xf numFmtId="0" fontId="42" fillId="38" borderId="52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6" fillId="38" borderId="58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5"/>
  <sheetViews>
    <sheetView view="pageBreakPreview" zoomScale="60" zoomScaleNormal="85" workbookViewId="0" topLeftCell="A1">
      <pane ySplit="2910" topLeftCell="A1" activePane="bottomLeft" state="split"/>
      <selection pane="topLeft" activeCell="A10" sqref="A10"/>
      <selection pane="bottomLeft" activeCell="AO1" sqref="AO1"/>
    </sheetView>
  </sheetViews>
  <sheetFormatPr defaultColWidth="11.421875" defaultRowHeight="18" customHeight="1"/>
  <cols>
    <col min="1" max="1" width="4.7109375" style="4" bestFit="1" customWidth="1"/>
    <col min="2" max="2" width="25.28125" style="4" bestFit="1" customWidth="1"/>
    <col min="3" max="3" width="15.421875" style="5" customWidth="1"/>
    <col min="4" max="4" width="5.140625" style="46" customWidth="1"/>
    <col min="5" max="5" width="4.57421875" style="4" hidden="1" customWidth="1"/>
    <col min="6" max="6" width="4.8515625" style="4" hidden="1" customWidth="1"/>
    <col min="7" max="7" width="4.7109375" style="4" hidden="1" customWidth="1"/>
    <col min="8" max="8" width="4.57421875" style="4" hidden="1" customWidth="1"/>
    <col min="9" max="9" width="4.8515625" style="4" hidden="1" customWidth="1"/>
    <col min="10" max="10" width="4.57421875" style="4" hidden="1" customWidth="1"/>
    <col min="11" max="11" width="5.28125" style="47" hidden="1" customWidth="1"/>
    <col min="12" max="12" width="9.57421875" style="36" hidden="1" customWidth="1"/>
    <col min="13" max="13" width="9.7109375" style="1" hidden="1" customWidth="1"/>
    <col min="14" max="14" width="4.57421875" style="4" hidden="1" customWidth="1"/>
    <col min="15" max="15" width="4.8515625" style="4" hidden="1" customWidth="1"/>
    <col min="16" max="16" width="4.7109375" style="4" hidden="1" customWidth="1"/>
    <col min="17" max="17" width="4.57421875" style="4" hidden="1" customWidth="1"/>
    <col min="18" max="18" width="4.8515625" style="4" hidden="1" customWidth="1"/>
    <col min="19" max="19" width="4.57421875" style="4" hidden="1" customWidth="1"/>
    <col min="20" max="20" width="5.28125" style="47" hidden="1" customWidth="1"/>
    <col min="21" max="21" width="9.57421875" style="36" hidden="1" customWidth="1"/>
    <col min="22" max="22" width="9.7109375" style="1" hidden="1" customWidth="1"/>
    <col min="23" max="23" width="16.7109375" style="2" hidden="1" customWidth="1"/>
    <col min="24" max="24" width="8.421875" style="3" hidden="1" customWidth="1"/>
    <col min="25" max="25" width="13.140625" style="3" hidden="1" customWidth="1"/>
    <col min="26" max="32" width="9.7109375" style="1" customWidth="1"/>
    <col min="33" max="16384" width="11.421875" style="3" customWidth="1"/>
  </cols>
  <sheetData>
    <row r="1" spans="1:32" ht="18" customHeight="1" thickBot="1">
      <c r="A1" s="273" t="s">
        <v>120</v>
      </c>
      <c r="B1" s="273" t="s">
        <v>117</v>
      </c>
      <c r="C1" s="280" t="s">
        <v>118</v>
      </c>
      <c r="D1" s="280" t="s">
        <v>119</v>
      </c>
      <c r="E1" s="282" t="s">
        <v>110</v>
      </c>
      <c r="F1" s="282"/>
      <c r="G1" s="282"/>
      <c r="H1" s="282"/>
      <c r="I1" s="282"/>
      <c r="J1" s="282"/>
      <c r="K1" s="282"/>
      <c r="L1" s="282"/>
      <c r="M1" s="283"/>
      <c r="N1" s="284">
        <v>2015</v>
      </c>
      <c r="O1" s="285"/>
      <c r="P1" s="285"/>
      <c r="Q1" s="285"/>
      <c r="R1" s="285"/>
      <c r="S1" s="285"/>
      <c r="T1" s="285"/>
      <c r="U1" s="285"/>
      <c r="V1" s="285"/>
      <c r="W1" s="275" t="s">
        <v>121</v>
      </c>
      <c r="X1" s="276"/>
      <c r="Y1" s="277"/>
      <c r="Z1" s="278">
        <v>2016</v>
      </c>
      <c r="AA1" s="278"/>
      <c r="AB1" s="278"/>
      <c r="AC1" s="278"/>
      <c r="AD1" s="278"/>
      <c r="AE1" s="278"/>
      <c r="AF1" s="279"/>
    </row>
    <row r="2" spans="1:35" ht="18" customHeight="1" thickBot="1">
      <c r="A2" s="274"/>
      <c r="B2" s="274"/>
      <c r="C2" s="281"/>
      <c r="D2" s="281"/>
      <c r="E2" s="56" t="s">
        <v>111</v>
      </c>
      <c r="F2" s="57" t="s">
        <v>112</v>
      </c>
      <c r="G2" s="57" t="s">
        <v>113</v>
      </c>
      <c r="H2" s="57" t="s">
        <v>114</v>
      </c>
      <c r="I2" s="57" t="s">
        <v>115</v>
      </c>
      <c r="J2" s="58" t="s">
        <v>116</v>
      </c>
      <c r="K2" s="6" t="s">
        <v>109</v>
      </c>
      <c r="L2" s="7" t="s">
        <v>108</v>
      </c>
      <c r="M2" s="8" t="s">
        <v>124</v>
      </c>
      <c r="N2" s="9" t="s">
        <v>111</v>
      </c>
      <c r="O2" s="10" t="s">
        <v>112</v>
      </c>
      <c r="P2" s="10" t="s">
        <v>113</v>
      </c>
      <c r="Q2" s="10" t="s">
        <v>114</v>
      </c>
      <c r="R2" s="10" t="s">
        <v>115</v>
      </c>
      <c r="S2" s="10" t="s">
        <v>116</v>
      </c>
      <c r="T2" s="59" t="s">
        <v>109</v>
      </c>
      <c r="U2" s="60" t="s">
        <v>108</v>
      </c>
      <c r="V2" s="61" t="s">
        <v>124</v>
      </c>
      <c r="W2" s="71" t="s">
        <v>122</v>
      </c>
      <c r="X2" s="70" t="s">
        <v>124</v>
      </c>
      <c r="Y2" s="70" t="s">
        <v>123</v>
      </c>
      <c r="Z2" s="83" t="s">
        <v>111</v>
      </c>
      <c r="AA2" s="83" t="s">
        <v>112</v>
      </c>
      <c r="AB2" s="83" t="s">
        <v>113</v>
      </c>
      <c r="AC2" s="83" t="s">
        <v>114</v>
      </c>
      <c r="AD2" s="83" t="s">
        <v>115</v>
      </c>
      <c r="AE2" s="83" t="s">
        <v>116</v>
      </c>
      <c r="AF2" s="83" t="s">
        <v>95</v>
      </c>
      <c r="AG2" s="263" t="s">
        <v>109</v>
      </c>
      <c r="AH2" s="264" t="s">
        <v>108</v>
      </c>
      <c r="AI2" s="265" t="s">
        <v>124</v>
      </c>
    </row>
    <row r="3" spans="1:35" ht="18" customHeight="1" thickBot="1">
      <c r="A3" s="48">
        <v>102</v>
      </c>
      <c r="B3" s="102" t="s">
        <v>2</v>
      </c>
      <c r="C3" s="49" t="s">
        <v>3</v>
      </c>
      <c r="D3" s="79">
        <v>1992</v>
      </c>
      <c r="E3" s="104">
        <v>68</v>
      </c>
      <c r="F3" s="105">
        <v>70</v>
      </c>
      <c r="G3" s="105">
        <v>62</v>
      </c>
      <c r="H3" s="105">
        <v>63</v>
      </c>
      <c r="I3" s="105">
        <v>61</v>
      </c>
      <c r="J3" s="42">
        <v>60</v>
      </c>
      <c r="K3" s="72">
        <f aca="true" t="shared" si="0" ref="K3:K16">COUNT(E3:J3)</f>
        <v>6</v>
      </c>
      <c r="L3" s="11">
        <f aca="true" t="shared" si="1" ref="L3:L8">SUM(E3:J3)/COUNT(E3:J3)</f>
        <v>64</v>
      </c>
      <c r="M3" s="12">
        <f aca="true" t="shared" si="2" ref="M3:M16">IF(COUNT(E3:J3)&gt;=4,SMALL(E3:J3,1)+SMALL(E3:J3,2)+SMALL(E3:J3,3)+SMALL(E3:J3,4),"")</f>
        <v>246</v>
      </c>
      <c r="N3" s="13">
        <v>58</v>
      </c>
      <c r="O3" s="14">
        <v>59</v>
      </c>
      <c r="P3" s="14">
        <v>64</v>
      </c>
      <c r="Q3" s="14">
        <v>58</v>
      </c>
      <c r="R3" s="14">
        <v>56</v>
      </c>
      <c r="S3" s="15">
        <v>61</v>
      </c>
      <c r="T3" s="76">
        <f aca="true" t="shared" si="3" ref="T3:T16">COUNT(N3:S3)</f>
        <v>6</v>
      </c>
      <c r="U3" s="38">
        <f aca="true" t="shared" si="4" ref="U3:U16">SUM(N3:S3)/COUNT(N3:S3)</f>
        <v>59.333333333333336</v>
      </c>
      <c r="V3" s="39">
        <f aca="true" t="shared" si="5" ref="V3:V16">IF(COUNT(N3:S3)&gt;=4,SMALL(N3:S3,1)+SMALL(N3:S3,2)+SMALL(N3:S3,3)+SMALL(N3:S3,4),"")</f>
        <v>231</v>
      </c>
      <c r="W3" s="109">
        <f aca="true" t="shared" si="6" ref="W3:W8">IF(L3="","",U3-L3)</f>
        <v>-4.666666666666664</v>
      </c>
      <c r="X3" s="67">
        <f>IF(AND(T3&gt;=4,K3&gt;=4),V3-M3,"")</f>
        <v>-15</v>
      </c>
      <c r="Y3" s="62">
        <f aca="true" t="shared" si="7" ref="Y3:Y8">IF(OR(T3=0,K3=0),"",SMALL(N3:S3,1)-SMALL(E3:J3,1))</f>
        <v>-4</v>
      </c>
      <c r="Z3" s="84">
        <v>60</v>
      </c>
      <c r="AA3" s="84">
        <v>61</v>
      </c>
      <c r="AB3" s="84">
        <v>58</v>
      </c>
      <c r="AC3" s="84">
        <v>55</v>
      </c>
      <c r="AD3" s="84">
        <v>53</v>
      </c>
      <c r="AE3" s="84"/>
      <c r="AF3" s="84">
        <v>51</v>
      </c>
      <c r="AG3" s="76">
        <f aca="true" t="shared" si="8" ref="AG3:AG34">COUNT(Z3:AF3)</f>
        <v>6</v>
      </c>
      <c r="AH3" s="38">
        <f aca="true" t="shared" si="9" ref="AH3:AH34">IF(SUM(Z3:AF3)=0,"",SUM(Z3:AF3)/COUNT(Z3:AF3))</f>
        <v>56.333333333333336</v>
      </c>
      <c r="AI3" s="39">
        <f aca="true" t="shared" si="10" ref="AI3:AI34">IF(COUNT(Z3:AF3)&gt;=4,SMALL(Z3:AF3,1)+SMALL(Z3:AF3,2)+SMALL(Z3:AF3,3)+SMALL(Z3:AF3,4),"")</f>
        <v>217</v>
      </c>
    </row>
    <row r="4" spans="1:35" ht="18" customHeight="1" thickBot="1">
      <c r="A4" s="50">
        <v>202</v>
      </c>
      <c r="B4" s="44" t="s">
        <v>0</v>
      </c>
      <c r="C4" s="45" t="s">
        <v>1</v>
      </c>
      <c r="D4" s="80">
        <v>1969</v>
      </c>
      <c r="E4" s="16">
        <v>65</v>
      </c>
      <c r="F4" s="17">
        <v>63</v>
      </c>
      <c r="G4" s="17">
        <v>66</v>
      </c>
      <c r="H4" s="17"/>
      <c r="I4" s="17">
        <v>64</v>
      </c>
      <c r="J4" s="18">
        <v>61</v>
      </c>
      <c r="K4" s="73">
        <f t="shared" si="0"/>
        <v>5</v>
      </c>
      <c r="L4" s="19">
        <f t="shared" si="1"/>
        <v>63.8</v>
      </c>
      <c r="M4" s="20">
        <f t="shared" si="2"/>
        <v>253</v>
      </c>
      <c r="N4" s="21">
        <v>54</v>
      </c>
      <c r="O4" s="22">
        <v>57</v>
      </c>
      <c r="P4" s="22">
        <v>59</v>
      </c>
      <c r="Q4" s="22">
        <v>59</v>
      </c>
      <c r="R4" s="22">
        <v>59</v>
      </c>
      <c r="S4" s="23">
        <v>60</v>
      </c>
      <c r="T4" s="77">
        <f t="shared" si="3"/>
        <v>6</v>
      </c>
      <c r="U4" s="24">
        <f t="shared" si="4"/>
        <v>58</v>
      </c>
      <c r="V4" s="25">
        <f t="shared" si="5"/>
        <v>229</v>
      </c>
      <c r="W4" s="65">
        <f t="shared" si="6"/>
        <v>-5.799999999999997</v>
      </c>
      <c r="X4" s="68">
        <f>IF(AND(T4&gt;=4,K4&gt;=4),V4-M4,"")</f>
        <v>-24</v>
      </c>
      <c r="Y4" s="63">
        <f t="shared" si="7"/>
        <v>-7</v>
      </c>
      <c r="Z4" s="85">
        <v>62</v>
      </c>
      <c r="AA4" s="85">
        <v>53</v>
      </c>
      <c r="AB4" s="85"/>
      <c r="AC4" s="85">
        <v>56</v>
      </c>
      <c r="AD4" s="85">
        <v>54</v>
      </c>
      <c r="AE4" s="85">
        <v>58</v>
      </c>
      <c r="AF4" s="85">
        <v>60</v>
      </c>
      <c r="AG4" s="76">
        <f t="shared" si="8"/>
        <v>6</v>
      </c>
      <c r="AH4" s="38">
        <f t="shared" si="9"/>
        <v>57.166666666666664</v>
      </c>
      <c r="AI4" s="39">
        <f t="shared" si="10"/>
        <v>221</v>
      </c>
    </row>
    <row r="5" spans="1:35" ht="18" customHeight="1" thickBot="1">
      <c r="A5" s="50">
        <v>51</v>
      </c>
      <c r="B5" s="44" t="s">
        <v>103</v>
      </c>
      <c r="C5" s="45"/>
      <c r="D5" s="82"/>
      <c r="E5" s="16">
        <v>66</v>
      </c>
      <c r="F5" s="17">
        <v>68</v>
      </c>
      <c r="G5" s="17">
        <v>71</v>
      </c>
      <c r="H5" s="17">
        <v>63</v>
      </c>
      <c r="I5" s="17">
        <v>68</v>
      </c>
      <c r="J5" s="18">
        <v>75</v>
      </c>
      <c r="K5" s="73">
        <f t="shared" si="0"/>
        <v>6</v>
      </c>
      <c r="L5" s="19">
        <f t="shared" si="1"/>
        <v>68.5</v>
      </c>
      <c r="M5" s="20">
        <f t="shared" si="2"/>
        <v>265</v>
      </c>
      <c r="N5" s="21"/>
      <c r="O5" s="22"/>
      <c r="P5" s="22"/>
      <c r="Q5" s="22"/>
      <c r="R5" s="22">
        <v>55</v>
      </c>
      <c r="S5" s="23"/>
      <c r="T5" s="77">
        <f t="shared" si="3"/>
        <v>1</v>
      </c>
      <c r="U5" s="24">
        <f t="shared" si="4"/>
        <v>55</v>
      </c>
      <c r="V5" s="25">
        <f t="shared" si="5"/>
      </c>
      <c r="W5" s="65">
        <f t="shared" si="6"/>
        <v>-13.5</v>
      </c>
      <c r="X5" s="68"/>
      <c r="Y5" s="63">
        <f t="shared" si="7"/>
        <v>-8</v>
      </c>
      <c r="Z5" s="85">
        <v>66</v>
      </c>
      <c r="AA5" s="85">
        <v>62</v>
      </c>
      <c r="AB5" s="85">
        <v>61</v>
      </c>
      <c r="AC5" s="85">
        <v>56</v>
      </c>
      <c r="AD5" s="85"/>
      <c r="AE5" s="85">
        <v>56</v>
      </c>
      <c r="AF5" s="85">
        <v>54</v>
      </c>
      <c r="AG5" s="76">
        <f t="shared" si="8"/>
        <v>6</v>
      </c>
      <c r="AH5" s="38">
        <f t="shared" si="9"/>
        <v>59.166666666666664</v>
      </c>
      <c r="AI5" s="39">
        <f t="shared" si="10"/>
        <v>227</v>
      </c>
    </row>
    <row r="6" spans="1:35" ht="18" customHeight="1" thickBot="1">
      <c r="A6" s="50">
        <v>28</v>
      </c>
      <c r="B6" s="44" t="s">
        <v>4</v>
      </c>
      <c r="C6" s="45" t="s">
        <v>5</v>
      </c>
      <c r="D6" s="80">
        <v>1980</v>
      </c>
      <c r="E6" s="16">
        <v>68</v>
      </c>
      <c r="F6" s="17">
        <v>63</v>
      </c>
      <c r="G6" s="17">
        <v>66</v>
      </c>
      <c r="H6" s="17">
        <v>66</v>
      </c>
      <c r="I6" s="17">
        <v>60</v>
      </c>
      <c r="J6" s="18">
        <v>66</v>
      </c>
      <c r="K6" s="73">
        <f t="shared" si="0"/>
        <v>6</v>
      </c>
      <c r="L6" s="19">
        <f t="shared" si="1"/>
        <v>64.83333333333333</v>
      </c>
      <c r="M6" s="20">
        <f t="shared" si="2"/>
        <v>255</v>
      </c>
      <c r="N6" s="21">
        <v>63</v>
      </c>
      <c r="O6" s="22">
        <v>60</v>
      </c>
      <c r="P6" s="22">
        <v>60</v>
      </c>
      <c r="Q6" s="22"/>
      <c r="R6" s="22">
        <v>63</v>
      </c>
      <c r="S6" s="23"/>
      <c r="T6" s="77">
        <f t="shared" si="3"/>
        <v>4</v>
      </c>
      <c r="U6" s="24">
        <f t="shared" si="4"/>
        <v>61.5</v>
      </c>
      <c r="V6" s="25">
        <f t="shared" si="5"/>
        <v>246</v>
      </c>
      <c r="W6" s="65">
        <f t="shared" si="6"/>
        <v>-3.3333333333333286</v>
      </c>
      <c r="X6" s="68">
        <f>IF(AND(T6&gt;=4,K6&gt;=4),V6-M6,"")</f>
        <v>-9</v>
      </c>
      <c r="Y6" s="63">
        <f t="shared" si="7"/>
        <v>0</v>
      </c>
      <c r="Z6" s="85">
        <v>61</v>
      </c>
      <c r="AA6" s="85">
        <v>56</v>
      </c>
      <c r="AB6" s="85">
        <v>53</v>
      </c>
      <c r="AC6" s="85">
        <v>63</v>
      </c>
      <c r="AD6" s="85"/>
      <c r="AE6" s="85">
        <v>66</v>
      </c>
      <c r="AF6" s="85"/>
      <c r="AG6" s="76">
        <f t="shared" si="8"/>
        <v>5</v>
      </c>
      <c r="AH6" s="38">
        <f t="shared" si="9"/>
        <v>59.8</v>
      </c>
      <c r="AI6" s="39">
        <f t="shared" si="10"/>
        <v>233</v>
      </c>
    </row>
    <row r="7" spans="1:35" ht="18" customHeight="1" thickBot="1">
      <c r="A7" s="50">
        <v>276</v>
      </c>
      <c r="B7" s="44" t="s">
        <v>62</v>
      </c>
      <c r="C7" s="45"/>
      <c r="D7" s="80"/>
      <c r="E7" s="16"/>
      <c r="F7" s="17"/>
      <c r="G7" s="17">
        <v>66</v>
      </c>
      <c r="H7" s="17">
        <v>70</v>
      </c>
      <c r="I7" s="17">
        <v>68</v>
      </c>
      <c r="J7" s="18">
        <v>68</v>
      </c>
      <c r="K7" s="73">
        <f t="shared" si="0"/>
        <v>4</v>
      </c>
      <c r="L7" s="19">
        <f t="shared" si="1"/>
        <v>68</v>
      </c>
      <c r="M7" s="20">
        <f t="shared" si="2"/>
        <v>272</v>
      </c>
      <c r="N7" s="21"/>
      <c r="O7" s="22"/>
      <c r="P7" s="22">
        <v>64</v>
      </c>
      <c r="Q7" s="22"/>
      <c r="R7" s="22">
        <v>60</v>
      </c>
      <c r="S7" s="23">
        <v>60</v>
      </c>
      <c r="T7" s="77">
        <f t="shared" si="3"/>
        <v>3</v>
      </c>
      <c r="U7" s="24">
        <f t="shared" si="4"/>
        <v>61.333333333333336</v>
      </c>
      <c r="V7" s="25">
        <f t="shared" si="5"/>
      </c>
      <c r="W7" s="65">
        <f t="shared" si="6"/>
        <v>-6.666666666666664</v>
      </c>
      <c r="X7" s="68"/>
      <c r="Y7" s="63">
        <f t="shared" si="7"/>
        <v>-6</v>
      </c>
      <c r="Z7" s="85"/>
      <c r="AA7" s="85">
        <v>61</v>
      </c>
      <c r="AB7" s="85">
        <v>60</v>
      </c>
      <c r="AC7" s="85">
        <v>59</v>
      </c>
      <c r="AD7" s="85">
        <v>56</v>
      </c>
      <c r="AE7" s="85"/>
      <c r="AF7" s="85">
        <v>61</v>
      </c>
      <c r="AG7" s="76">
        <f t="shared" si="8"/>
        <v>5</v>
      </c>
      <c r="AH7" s="38">
        <f t="shared" si="9"/>
        <v>59.4</v>
      </c>
      <c r="AI7" s="39">
        <f t="shared" si="10"/>
        <v>236</v>
      </c>
    </row>
    <row r="8" spans="1:35" ht="18" customHeight="1" thickBot="1">
      <c r="A8" s="50"/>
      <c r="B8" s="44" t="s">
        <v>8</v>
      </c>
      <c r="C8" s="45" t="s">
        <v>9</v>
      </c>
      <c r="D8" s="81"/>
      <c r="E8" s="16">
        <v>66</v>
      </c>
      <c r="F8" s="17">
        <v>62</v>
      </c>
      <c r="G8" s="17">
        <v>61</v>
      </c>
      <c r="H8" s="17"/>
      <c r="I8" s="17"/>
      <c r="J8" s="18">
        <v>70</v>
      </c>
      <c r="K8" s="73">
        <f t="shared" si="0"/>
        <v>4</v>
      </c>
      <c r="L8" s="19">
        <f t="shared" si="1"/>
        <v>64.75</v>
      </c>
      <c r="M8" s="20">
        <f t="shared" si="2"/>
        <v>259</v>
      </c>
      <c r="N8" s="21">
        <v>68</v>
      </c>
      <c r="O8" s="22">
        <v>60</v>
      </c>
      <c r="P8" s="22"/>
      <c r="Q8" s="22">
        <v>59</v>
      </c>
      <c r="R8" s="22">
        <v>65</v>
      </c>
      <c r="S8" s="23">
        <v>65</v>
      </c>
      <c r="T8" s="77">
        <f t="shared" si="3"/>
        <v>5</v>
      </c>
      <c r="U8" s="24">
        <f t="shared" si="4"/>
        <v>63.4</v>
      </c>
      <c r="V8" s="25">
        <f t="shared" si="5"/>
        <v>249</v>
      </c>
      <c r="W8" s="65">
        <f t="shared" si="6"/>
        <v>-1.3500000000000014</v>
      </c>
      <c r="X8" s="68">
        <f>IF(AND(T8&gt;=4,K8&gt;=4),V8-M8,"")</f>
        <v>-10</v>
      </c>
      <c r="Y8" s="63">
        <f t="shared" si="7"/>
        <v>-2</v>
      </c>
      <c r="Z8" s="85"/>
      <c r="AA8" s="85"/>
      <c r="AB8" s="85">
        <v>59</v>
      </c>
      <c r="AC8" s="85">
        <v>60</v>
      </c>
      <c r="AD8" s="85">
        <v>58</v>
      </c>
      <c r="AE8" s="85">
        <v>63</v>
      </c>
      <c r="AF8" s="85"/>
      <c r="AG8" s="76">
        <f t="shared" si="8"/>
        <v>4</v>
      </c>
      <c r="AH8" s="38">
        <f t="shared" si="9"/>
        <v>60</v>
      </c>
      <c r="AI8" s="39">
        <f t="shared" si="10"/>
        <v>240</v>
      </c>
    </row>
    <row r="9" spans="1:35" ht="18" customHeight="1" thickBot="1">
      <c r="A9" s="50">
        <v>480</v>
      </c>
      <c r="B9" s="44" t="s">
        <v>24</v>
      </c>
      <c r="C9" s="51" t="s">
        <v>25</v>
      </c>
      <c r="D9" s="81">
        <v>1996</v>
      </c>
      <c r="E9" s="16"/>
      <c r="F9" s="17"/>
      <c r="G9" s="17"/>
      <c r="H9" s="17"/>
      <c r="I9" s="17"/>
      <c r="J9" s="18"/>
      <c r="K9" s="73">
        <f t="shared" si="0"/>
        <v>0</v>
      </c>
      <c r="L9" s="19"/>
      <c r="M9" s="20">
        <f t="shared" si="2"/>
      </c>
      <c r="N9" s="21"/>
      <c r="O9" s="22">
        <v>87</v>
      </c>
      <c r="P9" s="22">
        <v>78</v>
      </c>
      <c r="Q9" s="22">
        <v>70</v>
      </c>
      <c r="R9" s="22">
        <v>66</v>
      </c>
      <c r="S9" s="23">
        <v>63</v>
      </c>
      <c r="T9" s="77">
        <f t="shared" si="3"/>
        <v>5</v>
      </c>
      <c r="U9" s="24">
        <f t="shared" si="4"/>
        <v>72.8</v>
      </c>
      <c r="V9" s="25">
        <f t="shared" si="5"/>
        <v>277</v>
      </c>
      <c r="W9" s="65"/>
      <c r="X9" s="68"/>
      <c r="Y9" s="63"/>
      <c r="Z9" s="85">
        <v>60</v>
      </c>
      <c r="AA9" s="85">
        <v>66</v>
      </c>
      <c r="AB9" s="85">
        <v>68</v>
      </c>
      <c r="AC9" s="85">
        <v>67</v>
      </c>
      <c r="AD9" s="85"/>
      <c r="AE9" s="85">
        <v>62</v>
      </c>
      <c r="AF9" s="85">
        <v>56</v>
      </c>
      <c r="AG9" s="76">
        <f t="shared" si="8"/>
        <v>6</v>
      </c>
      <c r="AH9" s="38">
        <f t="shared" si="9"/>
        <v>63.166666666666664</v>
      </c>
      <c r="AI9" s="39">
        <f t="shared" si="10"/>
        <v>244</v>
      </c>
    </row>
    <row r="10" spans="1:35" ht="18" customHeight="1" thickBot="1">
      <c r="A10" s="50">
        <v>13</v>
      </c>
      <c r="B10" s="44" t="s">
        <v>146</v>
      </c>
      <c r="C10" s="45" t="s">
        <v>30</v>
      </c>
      <c r="D10" s="80">
        <v>1959</v>
      </c>
      <c r="E10" s="16">
        <v>70</v>
      </c>
      <c r="F10" s="17">
        <v>77</v>
      </c>
      <c r="G10" s="17">
        <v>67</v>
      </c>
      <c r="H10" s="17">
        <v>70</v>
      </c>
      <c r="I10" s="17">
        <v>67</v>
      </c>
      <c r="J10" s="18">
        <v>67</v>
      </c>
      <c r="K10" s="73">
        <f t="shared" si="0"/>
        <v>6</v>
      </c>
      <c r="L10" s="19">
        <f>SUM(E10:J10)/COUNT(E10:J10)</f>
        <v>69.66666666666667</v>
      </c>
      <c r="M10" s="20">
        <f t="shared" si="2"/>
        <v>271</v>
      </c>
      <c r="N10" s="21"/>
      <c r="O10" s="22">
        <v>74</v>
      </c>
      <c r="P10" s="22">
        <v>66</v>
      </c>
      <c r="Q10" s="22"/>
      <c r="R10" s="22">
        <v>69</v>
      </c>
      <c r="S10" s="23">
        <v>70</v>
      </c>
      <c r="T10" s="77">
        <f t="shared" si="3"/>
        <v>4</v>
      </c>
      <c r="U10" s="24">
        <f t="shared" si="4"/>
        <v>69.75</v>
      </c>
      <c r="V10" s="25">
        <f t="shared" si="5"/>
        <v>279</v>
      </c>
      <c r="W10" s="65">
        <f>IF(L10="","",U10-L10)</f>
        <v>0.0833333333333286</v>
      </c>
      <c r="X10" s="68"/>
      <c r="Y10" s="63">
        <f>IF(OR(T10=0,K10=0),"",SMALL(N10:S10,1)-SMALL(E10:J10,1))</f>
        <v>-1</v>
      </c>
      <c r="Z10" s="85">
        <v>61</v>
      </c>
      <c r="AA10" s="85">
        <v>60</v>
      </c>
      <c r="AB10" s="85">
        <v>62</v>
      </c>
      <c r="AC10" s="85">
        <v>65</v>
      </c>
      <c r="AD10" s="85">
        <v>62</v>
      </c>
      <c r="AE10" s="85">
        <v>69</v>
      </c>
      <c r="AF10" s="85">
        <v>64</v>
      </c>
      <c r="AG10" s="76">
        <f t="shared" si="8"/>
        <v>7</v>
      </c>
      <c r="AH10" s="38">
        <f t="shared" si="9"/>
        <v>63.285714285714285</v>
      </c>
      <c r="AI10" s="39">
        <f t="shared" si="10"/>
        <v>245</v>
      </c>
    </row>
    <row r="11" spans="1:35" ht="18" customHeight="1" thickBot="1">
      <c r="A11" s="50">
        <v>482</v>
      </c>
      <c r="B11" s="44" t="s">
        <v>136</v>
      </c>
      <c r="C11" s="45"/>
      <c r="D11" s="80"/>
      <c r="E11" s="28"/>
      <c r="F11" s="26"/>
      <c r="G11" s="26"/>
      <c r="H11" s="26"/>
      <c r="I11" s="26"/>
      <c r="J11" s="27"/>
      <c r="K11" s="74">
        <f t="shared" si="0"/>
        <v>0</v>
      </c>
      <c r="L11" s="19"/>
      <c r="M11" s="20">
        <f t="shared" si="2"/>
      </c>
      <c r="N11" s="21"/>
      <c r="O11" s="22"/>
      <c r="P11" s="22"/>
      <c r="Q11" s="22"/>
      <c r="R11" s="22">
        <v>68</v>
      </c>
      <c r="S11" s="23">
        <v>71</v>
      </c>
      <c r="T11" s="77">
        <f t="shared" si="3"/>
        <v>2</v>
      </c>
      <c r="U11" s="24">
        <f t="shared" si="4"/>
        <v>69.5</v>
      </c>
      <c r="V11" s="25">
        <f t="shared" si="5"/>
      </c>
      <c r="W11" s="65"/>
      <c r="X11" s="68"/>
      <c r="Y11" s="63"/>
      <c r="Z11" s="85">
        <v>65</v>
      </c>
      <c r="AA11" s="85">
        <v>68</v>
      </c>
      <c r="AB11" s="85"/>
      <c r="AC11" s="85">
        <v>58</v>
      </c>
      <c r="AD11" s="85">
        <v>69</v>
      </c>
      <c r="AE11" s="85">
        <v>66</v>
      </c>
      <c r="AF11" s="85">
        <v>57</v>
      </c>
      <c r="AG11" s="76">
        <f t="shared" si="8"/>
        <v>6</v>
      </c>
      <c r="AH11" s="38">
        <f t="shared" si="9"/>
        <v>63.833333333333336</v>
      </c>
      <c r="AI11" s="39">
        <f t="shared" si="10"/>
        <v>246</v>
      </c>
    </row>
    <row r="12" spans="1:35" ht="18" customHeight="1" thickBot="1">
      <c r="A12" s="50"/>
      <c r="B12" s="44" t="s">
        <v>131</v>
      </c>
      <c r="C12" s="45"/>
      <c r="D12" s="82"/>
      <c r="E12" s="28"/>
      <c r="F12" s="26"/>
      <c r="G12" s="26"/>
      <c r="H12" s="26"/>
      <c r="I12" s="26"/>
      <c r="J12" s="27"/>
      <c r="K12" s="74">
        <f t="shared" si="0"/>
        <v>0</v>
      </c>
      <c r="L12" s="19"/>
      <c r="M12" s="20">
        <f t="shared" si="2"/>
      </c>
      <c r="N12" s="21"/>
      <c r="O12" s="22"/>
      <c r="P12" s="22">
        <v>59</v>
      </c>
      <c r="Q12" s="22">
        <v>66</v>
      </c>
      <c r="R12" s="22">
        <v>57</v>
      </c>
      <c r="S12" s="23">
        <v>63</v>
      </c>
      <c r="T12" s="77">
        <f t="shared" si="3"/>
        <v>4</v>
      </c>
      <c r="U12" s="24">
        <f t="shared" si="4"/>
        <v>61.25</v>
      </c>
      <c r="V12" s="25">
        <f t="shared" si="5"/>
        <v>245</v>
      </c>
      <c r="W12" s="65"/>
      <c r="X12" s="68"/>
      <c r="Y12" s="63"/>
      <c r="Z12" s="85">
        <v>60</v>
      </c>
      <c r="AA12" s="85"/>
      <c r="AB12" s="85"/>
      <c r="AC12" s="85">
        <v>65</v>
      </c>
      <c r="AD12" s="85">
        <v>65</v>
      </c>
      <c r="AE12" s="85">
        <v>58</v>
      </c>
      <c r="AF12" s="85"/>
      <c r="AG12" s="76">
        <f t="shared" si="8"/>
        <v>4</v>
      </c>
      <c r="AH12" s="38">
        <f t="shared" si="9"/>
        <v>62</v>
      </c>
      <c r="AI12" s="39">
        <f t="shared" si="10"/>
        <v>248</v>
      </c>
    </row>
    <row r="13" spans="1:35" ht="18" customHeight="1" thickBot="1">
      <c r="A13" s="50">
        <v>27</v>
      </c>
      <c r="B13" s="44" t="s">
        <v>6</v>
      </c>
      <c r="C13" s="45" t="s">
        <v>7</v>
      </c>
      <c r="D13" s="80"/>
      <c r="E13" s="16">
        <v>64</v>
      </c>
      <c r="F13" s="17">
        <v>67</v>
      </c>
      <c r="G13" s="17"/>
      <c r="H13" s="17">
        <v>63</v>
      </c>
      <c r="I13" s="17">
        <v>68</v>
      </c>
      <c r="J13" s="18">
        <v>63</v>
      </c>
      <c r="K13" s="73">
        <f t="shared" si="0"/>
        <v>5</v>
      </c>
      <c r="L13" s="19">
        <f>SUM(E13:J13)/COUNT(E13:J13)</f>
        <v>65</v>
      </c>
      <c r="M13" s="20">
        <f t="shared" si="2"/>
        <v>257</v>
      </c>
      <c r="N13" s="21">
        <v>65</v>
      </c>
      <c r="O13" s="22">
        <v>66</v>
      </c>
      <c r="P13" s="22">
        <v>63</v>
      </c>
      <c r="Q13" s="22">
        <v>62</v>
      </c>
      <c r="R13" s="22">
        <v>60</v>
      </c>
      <c r="S13" s="23">
        <v>75</v>
      </c>
      <c r="T13" s="77">
        <f t="shared" si="3"/>
        <v>6</v>
      </c>
      <c r="U13" s="24">
        <f t="shared" si="4"/>
        <v>65.16666666666667</v>
      </c>
      <c r="V13" s="25">
        <f t="shared" si="5"/>
        <v>250</v>
      </c>
      <c r="W13" s="65">
        <f>IF(L13="","",U13-L13)</f>
        <v>0.1666666666666714</v>
      </c>
      <c r="X13" s="68">
        <f>IF(AND(T13&gt;=4,K13&gt;=4),V13-M13,"")</f>
        <v>-7</v>
      </c>
      <c r="Y13" s="63">
        <f>IF(OR(T13=0,K13=0),"",SMALL(N13:S13,1)-SMALL(E13:J13,1))</f>
        <v>-3</v>
      </c>
      <c r="Z13" s="85">
        <v>76</v>
      </c>
      <c r="AA13" s="85">
        <v>63</v>
      </c>
      <c r="AB13" s="85"/>
      <c r="AC13" s="85">
        <v>58</v>
      </c>
      <c r="AD13" s="85">
        <v>64</v>
      </c>
      <c r="AE13" s="85">
        <v>65</v>
      </c>
      <c r="AF13" s="85">
        <v>67</v>
      </c>
      <c r="AG13" s="76">
        <f t="shared" si="8"/>
        <v>6</v>
      </c>
      <c r="AH13" s="38">
        <f t="shared" si="9"/>
        <v>65.5</v>
      </c>
      <c r="AI13" s="39">
        <f t="shared" si="10"/>
        <v>250</v>
      </c>
    </row>
    <row r="14" spans="1:35" ht="18" customHeight="1" thickBot="1">
      <c r="A14" s="128">
        <v>27</v>
      </c>
      <c r="B14" s="129" t="s">
        <v>84</v>
      </c>
      <c r="C14" s="130" t="s">
        <v>7</v>
      </c>
      <c r="D14" s="131"/>
      <c r="E14" s="16">
        <v>68</v>
      </c>
      <c r="F14" s="17">
        <v>76</v>
      </c>
      <c r="G14" s="17">
        <v>66</v>
      </c>
      <c r="H14" s="17">
        <v>72</v>
      </c>
      <c r="I14" s="17">
        <v>66</v>
      </c>
      <c r="J14" s="37"/>
      <c r="K14" s="75">
        <f t="shared" si="0"/>
        <v>5</v>
      </c>
      <c r="L14" s="19">
        <f>SUM(E14:J14)/COUNT(E14:J14)</f>
        <v>69.6</v>
      </c>
      <c r="M14" s="20">
        <f t="shared" si="2"/>
        <v>272</v>
      </c>
      <c r="N14" s="21">
        <v>66</v>
      </c>
      <c r="O14" s="22">
        <v>69</v>
      </c>
      <c r="P14" s="22">
        <v>65</v>
      </c>
      <c r="Q14" s="22">
        <v>71</v>
      </c>
      <c r="R14" s="22">
        <v>62</v>
      </c>
      <c r="S14" s="23">
        <v>71</v>
      </c>
      <c r="T14" s="77">
        <f t="shared" si="3"/>
        <v>6</v>
      </c>
      <c r="U14" s="24">
        <f t="shared" si="4"/>
        <v>67.33333333333333</v>
      </c>
      <c r="V14" s="25">
        <f t="shared" si="5"/>
        <v>262</v>
      </c>
      <c r="W14" s="65">
        <f>IF(L14="","",U14-L14)</f>
        <v>-2.2666666666666657</v>
      </c>
      <c r="X14" s="68">
        <f>IF(AND(T14&gt;=4,K14&gt;=4),V14-M14,"")</f>
        <v>-10</v>
      </c>
      <c r="Y14" s="63">
        <f>IF(OR(T14=0,K14=0),"",SMALL(N14:S14,1)-SMALL(E14:J14,1))</f>
        <v>-4</v>
      </c>
      <c r="Z14" s="85">
        <v>63</v>
      </c>
      <c r="AA14" s="85">
        <v>64</v>
      </c>
      <c r="AB14" s="85">
        <v>61</v>
      </c>
      <c r="AC14" s="85">
        <v>64</v>
      </c>
      <c r="AD14" s="85"/>
      <c r="AE14" s="85">
        <v>74</v>
      </c>
      <c r="AF14" s="85"/>
      <c r="AG14" s="76">
        <f t="shared" si="8"/>
        <v>5</v>
      </c>
      <c r="AH14" s="38">
        <f t="shared" si="9"/>
        <v>65.2</v>
      </c>
      <c r="AI14" s="39">
        <f t="shared" si="10"/>
        <v>252</v>
      </c>
    </row>
    <row r="15" spans="1:35" ht="18" customHeight="1" thickBot="1">
      <c r="A15" s="50">
        <v>100</v>
      </c>
      <c r="B15" s="44" t="s">
        <v>39</v>
      </c>
      <c r="C15" s="45" t="s">
        <v>3</v>
      </c>
      <c r="D15" s="80"/>
      <c r="E15" s="16"/>
      <c r="F15" s="17">
        <v>73</v>
      </c>
      <c r="G15" s="17">
        <v>70</v>
      </c>
      <c r="H15" s="17">
        <v>68</v>
      </c>
      <c r="I15" s="17">
        <v>72</v>
      </c>
      <c r="J15" s="18">
        <v>65</v>
      </c>
      <c r="K15" s="73">
        <f t="shared" si="0"/>
        <v>5</v>
      </c>
      <c r="L15" s="19">
        <f>SUM(E15:J15)/COUNT(E15:J15)</f>
        <v>69.6</v>
      </c>
      <c r="M15" s="20">
        <f t="shared" si="2"/>
        <v>275</v>
      </c>
      <c r="N15" s="21">
        <v>67</v>
      </c>
      <c r="O15" s="22">
        <v>74</v>
      </c>
      <c r="P15" s="22">
        <v>70</v>
      </c>
      <c r="Q15" s="22"/>
      <c r="R15" s="22"/>
      <c r="S15" s="23">
        <v>68</v>
      </c>
      <c r="T15" s="77">
        <f t="shared" si="3"/>
        <v>4</v>
      </c>
      <c r="U15" s="24">
        <f t="shared" si="4"/>
        <v>69.75</v>
      </c>
      <c r="V15" s="25">
        <f t="shared" si="5"/>
        <v>279</v>
      </c>
      <c r="W15" s="65">
        <f>IF(L15="","",U15-L15)</f>
        <v>0.15000000000000568</v>
      </c>
      <c r="X15" s="68"/>
      <c r="Y15" s="63">
        <f>IF(OR(T15=0,K15=0),"",SMALL(N15:S15,1)-SMALL(E15:J15,1))</f>
        <v>2</v>
      </c>
      <c r="Z15" s="85">
        <v>69</v>
      </c>
      <c r="AA15" s="85">
        <v>75</v>
      </c>
      <c r="AB15" s="85"/>
      <c r="AC15" s="85">
        <v>61</v>
      </c>
      <c r="AD15" s="85"/>
      <c r="AE15" s="85">
        <v>64</v>
      </c>
      <c r="AF15" s="85">
        <v>62</v>
      </c>
      <c r="AG15" s="76">
        <f t="shared" si="8"/>
        <v>5</v>
      </c>
      <c r="AH15" s="38">
        <f t="shared" si="9"/>
        <v>66.2</v>
      </c>
      <c r="AI15" s="39">
        <f t="shared" si="10"/>
        <v>256</v>
      </c>
    </row>
    <row r="16" spans="1:35" ht="18" customHeight="1" thickBot="1">
      <c r="A16" s="50">
        <v>11</v>
      </c>
      <c r="B16" s="44" t="s">
        <v>12</v>
      </c>
      <c r="C16" s="45" t="s">
        <v>13</v>
      </c>
      <c r="D16" s="80">
        <v>1961</v>
      </c>
      <c r="E16" s="16">
        <v>67</v>
      </c>
      <c r="F16" s="17">
        <v>68</v>
      </c>
      <c r="G16" s="17">
        <v>76</v>
      </c>
      <c r="H16" s="17">
        <v>65</v>
      </c>
      <c r="I16" s="17">
        <v>70</v>
      </c>
      <c r="J16" s="18">
        <v>71</v>
      </c>
      <c r="K16" s="73">
        <f t="shared" si="0"/>
        <v>6</v>
      </c>
      <c r="L16" s="19">
        <f>SUM(E16:J16)/COUNT(E16:J16)</f>
        <v>69.5</v>
      </c>
      <c r="M16" s="20">
        <f t="shared" si="2"/>
        <v>270</v>
      </c>
      <c r="N16" s="21">
        <v>78</v>
      </c>
      <c r="O16" s="22"/>
      <c r="P16" s="22">
        <v>59</v>
      </c>
      <c r="Q16" s="22">
        <v>62</v>
      </c>
      <c r="R16" s="22">
        <v>65</v>
      </c>
      <c r="S16" s="23">
        <v>66</v>
      </c>
      <c r="T16" s="77">
        <f t="shared" si="3"/>
        <v>5</v>
      </c>
      <c r="U16" s="24">
        <f t="shared" si="4"/>
        <v>66</v>
      </c>
      <c r="V16" s="25">
        <f t="shared" si="5"/>
        <v>252</v>
      </c>
      <c r="W16" s="65">
        <f>IF(L16="","",U16-L16)</f>
        <v>-3.5</v>
      </c>
      <c r="X16" s="68">
        <f>IF(AND(T16&gt;=4,K16&gt;=4),V16-M16,"")</f>
        <v>-18</v>
      </c>
      <c r="Y16" s="63">
        <f>IF(OR(T16=0,K16=0),"",SMALL(N16:S16,1)-SMALL(E16:J16,1))</f>
        <v>-6</v>
      </c>
      <c r="Z16" s="85">
        <v>65</v>
      </c>
      <c r="AA16" s="85">
        <v>69</v>
      </c>
      <c r="AB16" s="85">
        <v>64</v>
      </c>
      <c r="AC16" s="85">
        <v>63</v>
      </c>
      <c r="AD16" s="85">
        <v>65</v>
      </c>
      <c r="AE16" s="85">
        <v>65</v>
      </c>
      <c r="AF16" s="85">
        <v>69</v>
      </c>
      <c r="AG16" s="76">
        <f t="shared" si="8"/>
        <v>7</v>
      </c>
      <c r="AH16" s="38">
        <f t="shared" si="9"/>
        <v>65.71428571428571</v>
      </c>
      <c r="AI16" s="39">
        <f t="shared" si="10"/>
        <v>257</v>
      </c>
    </row>
    <row r="17" spans="1:35" ht="18" customHeight="1" thickBot="1">
      <c r="A17" s="50">
        <v>415</v>
      </c>
      <c r="B17" s="44" t="s">
        <v>149</v>
      </c>
      <c r="C17" s="45" t="s">
        <v>100</v>
      </c>
      <c r="D17" s="81"/>
      <c r="E17" s="16"/>
      <c r="F17" s="17"/>
      <c r="G17" s="17"/>
      <c r="H17" s="17"/>
      <c r="I17" s="17"/>
      <c r="J17" s="18"/>
      <c r="K17" s="73"/>
      <c r="L17" s="19"/>
      <c r="M17" s="20"/>
      <c r="N17" s="21"/>
      <c r="O17" s="22"/>
      <c r="P17" s="22"/>
      <c r="Q17" s="22"/>
      <c r="R17" s="22"/>
      <c r="S17" s="23"/>
      <c r="T17" s="77"/>
      <c r="U17" s="24"/>
      <c r="V17" s="25"/>
      <c r="W17" s="65"/>
      <c r="X17" s="68"/>
      <c r="Y17" s="63"/>
      <c r="Z17" s="85">
        <v>83</v>
      </c>
      <c r="AA17" s="85"/>
      <c r="AB17" s="85">
        <v>66</v>
      </c>
      <c r="AC17" s="85">
        <v>66</v>
      </c>
      <c r="AD17" s="85">
        <v>64</v>
      </c>
      <c r="AE17" s="85"/>
      <c r="AF17" s="85">
        <v>62</v>
      </c>
      <c r="AG17" s="76">
        <f t="shared" si="8"/>
        <v>5</v>
      </c>
      <c r="AH17" s="38">
        <f t="shared" si="9"/>
        <v>68.2</v>
      </c>
      <c r="AI17" s="39">
        <f t="shared" si="10"/>
        <v>258</v>
      </c>
    </row>
    <row r="18" spans="1:35" ht="18" customHeight="1" thickBot="1">
      <c r="A18" s="50">
        <v>445</v>
      </c>
      <c r="B18" s="44" t="s">
        <v>134</v>
      </c>
      <c r="C18" s="45"/>
      <c r="D18" s="80"/>
      <c r="E18" s="28"/>
      <c r="F18" s="26"/>
      <c r="G18" s="26"/>
      <c r="H18" s="26"/>
      <c r="I18" s="26"/>
      <c r="J18" s="27"/>
      <c r="K18" s="74"/>
      <c r="L18" s="19"/>
      <c r="M18" s="20"/>
      <c r="N18" s="21"/>
      <c r="O18" s="22"/>
      <c r="P18" s="22"/>
      <c r="Q18" s="22"/>
      <c r="R18" s="22"/>
      <c r="S18" s="23"/>
      <c r="T18" s="77"/>
      <c r="U18" s="24"/>
      <c r="V18" s="25"/>
      <c r="W18" s="65"/>
      <c r="X18" s="68"/>
      <c r="Y18" s="63"/>
      <c r="Z18" s="85">
        <v>74</v>
      </c>
      <c r="AA18" s="85">
        <v>60</v>
      </c>
      <c r="AB18" s="85">
        <v>69</v>
      </c>
      <c r="AC18" s="85">
        <v>69</v>
      </c>
      <c r="AD18" s="85">
        <v>66</v>
      </c>
      <c r="AE18" s="85">
        <v>67</v>
      </c>
      <c r="AF18" s="85">
        <v>66</v>
      </c>
      <c r="AG18" s="76">
        <f t="shared" si="8"/>
        <v>7</v>
      </c>
      <c r="AH18" s="38">
        <f t="shared" si="9"/>
        <v>67.28571428571429</v>
      </c>
      <c r="AI18" s="39">
        <f t="shared" si="10"/>
        <v>259</v>
      </c>
    </row>
    <row r="19" spans="1:35" ht="18" customHeight="1" thickBot="1">
      <c r="A19" s="50">
        <v>278</v>
      </c>
      <c r="B19" s="44" t="s">
        <v>14</v>
      </c>
      <c r="C19" s="45" t="s">
        <v>15</v>
      </c>
      <c r="D19" s="80">
        <v>1966</v>
      </c>
      <c r="E19" s="16">
        <v>76</v>
      </c>
      <c r="F19" s="17">
        <v>76</v>
      </c>
      <c r="G19" s="17"/>
      <c r="H19" s="17">
        <v>71</v>
      </c>
      <c r="I19" s="17">
        <v>72</v>
      </c>
      <c r="J19" s="18">
        <v>68</v>
      </c>
      <c r="K19" s="73">
        <f>COUNT(E19:J19)</f>
        <v>5</v>
      </c>
      <c r="L19" s="19">
        <f>SUM(E19:J19)/COUNT(E19:J19)</f>
        <v>72.6</v>
      </c>
      <c r="M19" s="20">
        <f>IF(COUNT(E19:J19)&gt;=4,SMALL(E19:J19,1)+SMALL(E19:J19,2)+SMALL(E19:J19,3)+SMALL(E19:J19,4),"")</f>
        <v>287</v>
      </c>
      <c r="N19" s="21">
        <v>70</v>
      </c>
      <c r="O19" s="22">
        <v>70</v>
      </c>
      <c r="P19" s="22">
        <v>77</v>
      </c>
      <c r="Q19" s="22">
        <v>66</v>
      </c>
      <c r="R19" s="22">
        <v>68</v>
      </c>
      <c r="S19" s="23">
        <v>67</v>
      </c>
      <c r="T19" s="77">
        <f>COUNT(N19:S19)</f>
        <v>6</v>
      </c>
      <c r="U19" s="24">
        <f>SUM(N19:S19)/COUNT(N19:S19)</f>
        <v>69.66666666666667</v>
      </c>
      <c r="V19" s="25">
        <f>IF(COUNT(N19:S19)&gt;=4,SMALL(N19:S19,1)+SMALL(N19:S19,2)+SMALL(N19:S19,3)+SMALL(N19:S19,4),"")</f>
        <v>271</v>
      </c>
      <c r="W19" s="65">
        <f>IF(L19="","",U19-L19)</f>
        <v>-2.933333333333323</v>
      </c>
      <c r="X19" s="68">
        <f>IF(AND(T19&gt;=4,K19&gt;=4),V19-M19,"")</f>
        <v>-16</v>
      </c>
      <c r="Y19" s="63">
        <f>IF(OR(T19=0,K19=0),"",SMALL(N19:S19,1)-SMALL(E19:J19,1))</f>
        <v>-2</v>
      </c>
      <c r="Z19" s="85">
        <v>70</v>
      </c>
      <c r="AA19" s="85">
        <v>77</v>
      </c>
      <c r="AB19" s="85">
        <v>63</v>
      </c>
      <c r="AC19" s="85">
        <v>65</v>
      </c>
      <c r="AD19" s="85">
        <v>67</v>
      </c>
      <c r="AE19" s="85">
        <v>76</v>
      </c>
      <c r="AF19" s="85">
        <v>64</v>
      </c>
      <c r="AG19" s="76">
        <f t="shared" si="8"/>
        <v>7</v>
      </c>
      <c r="AH19" s="38">
        <f t="shared" si="9"/>
        <v>68.85714285714286</v>
      </c>
      <c r="AI19" s="39">
        <f t="shared" si="10"/>
        <v>259</v>
      </c>
    </row>
    <row r="20" spans="1:35" ht="18" customHeight="1" thickBot="1">
      <c r="A20" s="50">
        <v>95</v>
      </c>
      <c r="B20" s="44" t="s">
        <v>10</v>
      </c>
      <c r="C20" s="45" t="s">
        <v>11</v>
      </c>
      <c r="D20" s="80">
        <v>1976</v>
      </c>
      <c r="E20" s="16">
        <v>63</v>
      </c>
      <c r="F20" s="17">
        <v>71</v>
      </c>
      <c r="G20" s="17"/>
      <c r="H20" s="17">
        <v>73</v>
      </c>
      <c r="I20" s="17">
        <v>66</v>
      </c>
      <c r="J20" s="18">
        <v>70</v>
      </c>
      <c r="K20" s="73">
        <f>COUNT(E20:J20)</f>
        <v>5</v>
      </c>
      <c r="L20" s="19">
        <f>SUM(E20:J20)/COUNT(E20:J20)</f>
        <v>68.6</v>
      </c>
      <c r="M20" s="20">
        <f>IF(COUNT(E20:J20)&gt;=4,SMALL(E20:J20,1)+SMALL(E20:J20,2)+SMALL(E20:J20,3)+SMALL(E20:J20,4),"")</f>
        <v>270</v>
      </c>
      <c r="N20" s="21">
        <v>69</v>
      </c>
      <c r="O20" s="22">
        <v>62</v>
      </c>
      <c r="P20" s="22">
        <v>63</v>
      </c>
      <c r="Q20" s="22"/>
      <c r="R20" s="22">
        <v>64</v>
      </c>
      <c r="S20" s="23">
        <v>74</v>
      </c>
      <c r="T20" s="77">
        <f>COUNT(N20:S20)</f>
        <v>5</v>
      </c>
      <c r="U20" s="24">
        <f>SUM(N20:S20)/COUNT(N20:S20)</f>
        <v>66.4</v>
      </c>
      <c r="V20" s="25">
        <f>IF(COUNT(N20:S20)&gt;=4,SMALL(N20:S20,1)+SMALL(N20:S20,2)+SMALL(N20:S20,3)+SMALL(N20:S20,4),"")</f>
        <v>258</v>
      </c>
      <c r="W20" s="65">
        <f>IF(L20="","",U20-L20)</f>
        <v>-2.1999999999999886</v>
      </c>
      <c r="X20" s="68">
        <f>IF(AND(T20&gt;=4,K20&gt;=4),V20-M20,"")</f>
        <v>-12</v>
      </c>
      <c r="Y20" s="63">
        <f>IF(OR(T20=0,K20=0),"",SMALL(N20:S20,1)-SMALL(E20:J20,1))</f>
        <v>-1</v>
      </c>
      <c r="Z20" s="85">
        <v>65</v>
      </c>
      <c r="AA20" s="85">
        <v>65</v>
      </c>
      <c r="AB20" s="85">
        <v>64</v>
      </c>
      <c r="AC20" s="85">
        <v>65</v>
      </c>
      <c r="AD20" s="85"/>
      <c r="AE20" s="85"/>
      <c r="AF20" s="85"/>
      <c r="AG20" s="76">
        <f t="shared" si="8"/>
        <v>4</v>
      </c>
      <c r="AH20" s="38">
        <f t="shared" si="9"/>
        <v>64.75</v>
      </c>
      <c r="AI20" s="39">
        <f t="shared" si="10"/>
        <v>259</v>
      </c>
    </row>
    <row r="21" spans="1:35" ht="18" customHeight="1" thickBot="1">
      <c r="A21" s="50">
        <v>448</v>
      </c>
      <c r="B21" s="44" t="s">
        <v>127</v>
      </c>
      <c r="C21" s="45"/>
      <c r="D21" s="80"/>
      <c r="E21" s="28"/>
      <c r="F21" s="26"/>
      <c r="G21" s="26"/>
      <c r="H21" s="26"/>
      <c r="I21" s="26"/>
      <c r="J21" s="27"/>
      <c r="K21" s="74"/>
      <c r="L21" s="19"/>
      <c r="M21" s="20"/>
      <c r="N21" s="21"/>
      <c r="O21" s="22"/>
      <c r="P21" s="22"/>
      <c r="Q21" s="22"/>
      <c r="R21" s="22"/>
      <c r="S21" s="23">
        <v>65</v>
      </c>
      <c r="T21" s="77"/>
      <c r="U21" s="24"/>
      <c r="V21" s="25"/>
      <c r="W21" s="65"/>
      <c r="X21" s="68"/>
      <c r="Y21" s="63"/>
      <c r="Z21" s="85">
        <v>69</v>
      </c>
      <c r="AA21" s="85">
        <v>64</v>
      </c>
      <c r="AB21" s="85"/>
      <c r="AC21" s="85">
        <v>67</v>
      </c>
      <c r="AD21" s="85"/>
      <c r="AE21" s="85">
        <v>60</v>
      </c>
      <c r="AF21" s="85"/>
      <c r="AG21" s="76">
        <f t="shared" si="8"/>
        <v>4</v>
      </c>
      <c r="AH21" s="38">
        <f t="shared" si="9"/>
        <v>65</v>
      </c>
      <c r="AI21" s="39">
        <f t="shared" si="10"/>
        <v>260</v>
      </c>
    </row>
    <row r="22" spans="1:35" ht="18" customHeight="1" thickBot="1">
      <c r="A22" s="50">
        <v>466</v>
      </c>
      <c r="B22" s="44" t="s">
        <v>148</v>
      </c>
      <c r="C22" s="45"/>
      <c r="D22" s="80"/>
      <c r="E22" s="28"/>
      <c r="F22" s="26"/>
      <c r="G22" s="26"/>
      <c r="H22" s="26"/>
      <c r="I22" s="26"/>
      <c r="J22" s="27"/>
      <c r="K22" s="74"/>
      <c r="L22" s="19"/>
      <c r="M22" s="20"/>
      <c r="N22" s="21"/>
      <c r="O22" s="22"/>
      <c r="P22" s="22"/>
      <c r="Q22" s="22"/>
      <c r="R22" s="22"/>
      <c r="S22" s="23"/>
      <c r="T22" s="77"/>
      <c r="U22" s="24"/>
      <c r="V22" s="25"/>
      <c r="W22" s="65"/>
      <c r="X22" s="68"/>
      <c r="Y22" s="63"/>
      <c r="Z22" s="85">
        <v>64</v>
      </c>
      <c r="AA22" s="85"/>
      <c r="AB22" s="85">
        <v>64</v>
      </c>
      <c r="AC22" s="85"/>
      <c r="AD22" s="85">
        <v>71</v>
      </c>
      <c r="AE22" s="85">
        <v>61</v>
      </c>
      <c r="AF22" s="85"/>
      <c r="AG22" s="76">
        <f t="shared" si="8"/>
        <v>4</v>
      </c>
      <c r="AH22" s="38">
        <f t="shared" si="9"/>
        <v>65</v>
      </c>
      <c r="AI22" s="39">
        <f t="shared" si="10"/>
        <v>260</v>
      </c>
    </row>
    <row r="23" spans="1:35" ht="18" customHeight="1" thickBot="1">
      <c r="A23" s="50">
        <v>196</v>
      </c>
      <c r="B23" s="44" t="s">
        <v>29</v>
      </c>
      <c r="C23" s="45" t="s">
        <v>30</v>
      </c>
      <c r="D23" s="81"/>
      <c r="E23" s="16"/>
      <c r="F23" s="17"/>
      <c r="G23" s="17"/>
      <c r="H23" s="17"/>
      <c r="I23" s="17"/>
      <c r="J23" s="18"/>
      <c r="K23" s="73">
        <f>COUNT(E23:J23)</f>
        <v>0</v>
      </c>
      <c r="L23" s="19"/>
      <c r="M23" s="20">
        <f>IF(COUNT(E23:J23)&gt;=4,SMALL(E23:J23,1)+SMALL(E23:J23,2)+SMALL(E23:J23,3)+SMALL(E23:J23,4),"")</f>
      </c>
      <c r="N23" s="21"/>
      <c r="O23" s="22"/>
      <c r="P23" s="22"/>
      <c r="Q23" s="22">
        <v>69</v>
      </c>
      <c r="R23" s="22"/>
      <c r="S23" s="23"/>
      <c r="T23" s="77">
        <f>COUNT(N23:S23)</f>
        <v>1</v>
      </c>
      <c r="U23" s="24">
        <f>SUM(N23:S23)/COUNT(N23:S23)</f>
        <v>69</v>
      </c>
      <c r="V23" s="25">
        <f>IF(COUNT(N23:S23)&gt;=4,SMALL(N23:S23,1)+SMALL(N23:S23,2)+SMALL(N23:S23,3)+SMALL(N23:S23,4),"")</f>
      </c>
      <c r="W23" s="65"/>
      <c r="X23" s="68"/>
      <c r="Y23" s="63"/>
      <c r="Z23" s="85"/>
      <c r="AA23" s="85">
        <v>62</v>
      </c>
      <c r="AB23" s="85">
        <v>63</v>
      </c>
      <c r="AC23" s="85">
        <v>70</v>
      </c>
      <c r="AD23" s="85"/>
      <c r="AE23" s="85">
        <v>66</v>
      </c>
      <c r="AF23" s="85"/>
      <c r="AG23" s="76">
        <f t="shared" si="8"/>
        <v>4</v>
      </c>
      <c r="AH23" s="38">
        <f t="shared" si="9"/>
        <v>65.25</v>
      </c>
      <c r="AI23" s="39">
        <f t="shared" si="10"/>
        <v>261</v>
      </c>
    </row>
    <row r="24" spans="1:35" ht="18" customHeight="1" thickBot="1">
      <c r="A24" s="123">
        <v>18</v>
      </c>
      <c r="B24" s="124" t="s">
        <v>90</v>
      </c>
      <c r="C24" s="125" t="s">
        <v>7</v>
      </c>
      <c r="D24" s="126" t="s">
        <v>91</v>
      </c>
      <c r="E24" s="16">
        <v>85</v>
      </c>
      <c r="F24" s="17">
        <v>90</v>
      </c>
      <c r="G24" s="17">
        <v>84</v>
      </c>
      <c r="H24" s="17">
        <v>81</v>
      </c>
      <c r="I24" s="17"/>
      <c r="J24" s="18">
        <v>78</v>
      </c>
      <c r="K24" s="73">
        <f>COUNT(E24:J24)</f>
        <v>5</v>
      </c>
      <c r="L24" s="19">
        <f>SUM(E24:J24)/COUNT(E24:J24)</f>
        <v>83.6</v>
      </c>
      <c r="M24" s="20">
        <f>IF(COUNT(E24:J24)&gt;=4,SMALL(E24:J24,1)+SMALL(E24:J24,2)+SMALL(E24:J24,3)+SMALL(E24:J24,4),"")</f>
        <v>328</v>
      </c>
      <c r="N24" s="21"/>
      <c r="O24" s="22">
        <v>84</v>
      </c>
      <c r="P24" s="22">
        <v>69</v>
      </c>
      <c r="Q24" s="22">
        <v>72</v>
      </c>
      <c r="R24" s="22">
        <v>78</v>
      </c>
      <c r="S24" s="23">
        <v>70</v>
      </c>
      <c r="T24" s="77">
        <f>COUNT(N24:S24)</f>
        <v>5</v>
      </c>
      <c r="U24" s="24">
        <f>SUM(N24:S24)/COUNT(N24:S24)</f>
        <v>74.6</v>
      </c>
      <c r="V24" s="25">
        <f>IF(COUNT(N24:S24)&gt;=4,SMALL(N24:S24,1)+SMALL(N24:S24,2)+SMALL(N24:S24,3)+SMALL(N24:S24,4),"")</f>
        <v>289</v>
      </c>
      <c r="W24" s="65">
        <f>IF(L24="","",U24-L24)</f>
        <v>-9</v>
      </c>
      <c r="X24" s="68">
        <f>IF(AND(T24&gt;=4,K24&gt;=4),V24-M24,"")</f>
        <v>-39</v>
      </c>
      <c r="Y24" s="63">
        <f>IF(OR(T24=0,K24=0),"",SMALL(N24:S24,1)-SMALL(E24:J24,1))</f>
        <v>-9</v>
      </c>
      <c r="Z24" s="85">
        <v>73</v>
      </c>
      <c r="AA24" s="85"/>
      <c r="AB24" s="85">
        <v>70</v>
      </c>
      <c r="AC24" s="85">
        <v>67</v>
      </c>
      <c r="AD24" s="85">
        <v>64</v>
      </c>
      <c r="AE24" s="85">
        <v>66</v>
      </c>
      <c r="AF24" s="85">
        <v>68</v>
      </c>
      <c r="AG24" s="76">
        <f t="shared" si="8"/>
        <v>6</v>
      </c>
      <c r="AH24" s="38">
        <f t="shared" si="9"/>
        <v>68</v>
      </c>
      <c r="AI24" s="39">
        <f t="shared" si="10"/>
        <v>265</v>
      </c>
    </row>
    <row r="25" spans="1:35" ht="18" customHeight="1" thickBot="1">
      <c r="A25" s="50">
        <v>44</v>
      </c>
      <c r="B25" s="44" t="s">
        <v>63</v>
      </c>
      <c r="C25" s="45"/>
      <c r="D25" s="81"/>
      <c r="E25" s="16"/>
      <c r="F25" s="17"/>
      <c r="G25" s="17"/>
      <c r="H25" s="17"/>
      <c r="I25" s="17"/>
      <c r="J25" s="18"/>
      <c r="K25" s="73">
        <f>COUNT(E25:J25)</f>
        <v>0</v>
      </c>
      <c r="L25" s="19"/>
      <c r="M25" s="20">
        <f>IF(COUNT(E25:J25)&gt;=4,SMALL(E25:J25,1)+SMALL(E25:J25,2)+SMALL(E25:J25,3)+SMALL(E25:J25,4),"")</f>
      </c>
      <c r="N25" s="21"/>
      <c r="O25" s="22"/>
      <c r="P25" s="22">
        <v>78</v>
      </c>
      <c r="Q25" s="22">
        <v>70</v>
      </c>
      <c r="R25" s="22"/>
      <c r="S25" s="23"/>
      <c r="T25" s="77">
        <f>COUNT(N25:S25)</f>
        <v>2</v>
      </c>
      <c r="U25" s="24">
        <f>SUM(N25:S25)/COUNT(N25:S25)</f>
        <v>74</v>
      </c>
      <c r="V25" s="25">
        <f>IF(COUNT(N25:S25)&gt;=4,SMALL(N25:S25,1)+SMALL(N25:S25,2)+SMALL(N25:S25,3)+SMALL(N25:S25,4),"")</f>
      </c>
      <c r="W25" s="65"/>
      <c r="X25" s="68"/>
      <c r="Y25" s="63"/>
      <c r="Z25" s="85">
        <v>77</v>
      </c>
      <c r="AA25" s="85">
        <v>64</v>
      </c>
      <c r="AB25" s="85"/>
      <c r="AC25" s="85"/>
      <c r="AD25" s="85"/>
      <c r="AE25" s="85">
        <v>65</v>
      </c>
      <c r="AF25" s="85">
        <v>60</v>
      </c>
      <c r="AG25" s="76">
        <f t="shared" si="8"/>
        <v>4</v>
      </c>
      <c r="AH25" s="38">
        <f t="shared" si="9"/>
        <v>66.5</v>
      </c>
      <c r="AI25" s="39">
        <f t="shared" si="10"/>
        <v>266</v>
      </c>
    </row>
    <row r="26" spans="1:35" ht="18" customHeight="1" thickBot="1">
      <c r="A26" s="50">
        <v>278</v>
      </c>
      <c r="B26" s="44" t="s">
        <v>92</v>
      </c>
      <c r="C26" s="45" t="s">
        <v>15</v>
      </c>
      <c r="D26" s="82" t="s">
        <v>93</v>
      </c>
      <c r="E26" s="16">
        <v>87</v>
      </c>
      <c r="F26" s="17">
        <v>86</v>
      </c>
      <c r="G26" s="17"/>
      <c r="H26" s="17">
        <v>81</v>
      </c>
      <c r="I26" s="17">
        <v>84</v>
      </c>
      <c r="J26" s="18">
        <v>76</v>
      </c>
      <c r="K26" s="73">
        <f>COUNT(E26:J26)</f>
        <v>5</v>
      </c>
      <c r="L26" s="19">
        <f>SUM(E26:J26)/COUNT(E26:J26)</f>
        <v>82.8</v>
      </c>
      <c r="M26" s="20">
        <f>IF(COUNT(E26:J26)&gt;=4,SMALL(E26:J26,1)+SMALL(E26:J26,2)+SMALL(E26:J26,3)+SMALL(E26:J26,4),"")</f>
        <v>327</v>
      </c>
      <c r="N26" s="21">
        <v>81</v>
      </c>
      <c r="O26" s="22">
        <v>80</v>
      </c>
      <c r="P26" s="22">
        <v>77</v>
      </c>
      <c r="Q26" s="22">
        <v>74</v>
      </c>
      <c r="R26" s="22">
        <v>74</v>
      </c>
      <c r="S26" s="23">
        <v>66</v>
      </c>
      <c r="T26" s="77">
        <f>COUNT(N26:S26)</f>
        <v>6</v>
      </c>
      <c r="U26" s="24">
        <f>SUM(N26:S26)/COUNT(N26:S26)</f>
        <v>75.33333333333333</v>
      </c>
      <c r="V26" s="25">
        <f>IF(COUNT(N26:S26)&gt;=4,SMALL(N26:S26,1)+SMALL(N26:S26,2)+SMALL(N26:S26,3)+SMALL(N26:S26,4),"")</f>
        <v>291</v>
      </c>
      <c r="W26" s="65">
        <f>IF(L26="","",U26-L26)</f>
        <v>-7.466666666666669</v>
      </c>
      <c r="X26" s="68">
        <f>IF(AND(T26&gt;=4,K26&gt;=4),V26-M26,"")</f>
        <v>-36</v>
      </c>
      <c r="Y26" s="63">
        <f>IF(OR(T26=0,K26=0),"",SMALL(N26:S26,1)-SMALL(E26:J26,1))</f>
        <v>-10</v>
      </c>
      <c r="Z26" s="85">
        <v>66</v>
      </c>
      <c r="AA26" s="85">
        <v>72</v>
      </c>
      <c r="AB26" s="85">
        <v>68</v>
      </c>
      <c r="AC26" s="85">
        <v>69</v>
      </c>
      <c r="AD26" s="85">
        <v>77</v>
      </c>
      <c r="AE26" s="85">
        <v>75</v>
      </c>
      <c r="AF26" s="85">
        <v>64</v>
      </c>
      <c r="AG26" s="76">
        <f t="shared" si="8"/>
        <v>7</v>
      </c>
      <c r="AH26" s="38">
        <f t="shared" si="9"/>
        <v>70.14285714285714</v>
      </c>
      <c r="AI26" s="39">
        <f t="shared" si="10"/>
        <v>267</v>
      </c>
    </row>
    <row r="27" spans="1:35" ht="18" customHeight="1" thickBot="1">
      <c r="A27" s="50">
        <v>449</v>
      </c>
      <c r="B27" s="44" t="s">
        <v>137</v>
      </c>
      <c r="C27" s="45"/>
      <c r="D27" s="80"/>
      <c r="E27" s="28"/>
      <c r="F27" s="26"/>
      <c r="G27" s="26"/>
      <c r="H27" s="26"/>
      <c r="I27" s="26"/>
      <c r="J27" s="27"/>
      <c r="K27" s="74"/>
      <c r="L27" s="19"/>
      <c r="M27" s="20"/>
      <c r="N27" s="21"/>
      <c r="O27" s="22"/>
      <c r="P27" s="22"/>
      <c r="Q27" s="22"/>
      <c r="R27" s="22"/>
      <c r="S27" s="23"/>
      <c r="T27" s="77"/>
      <c r="U27" s="24"/>
      <c r="V27" s="25"/>
      <c r="W27" s="65"/>
      <c r="X27" s="68"/>
      <c r="Y27" s="63"/>
      <c r="Z27" s="85">
        <v>64</v>
      </c>
      <c r="AA27" s="85">
        <v>71</v>
      </c>
      <c r="AB27" s="85"/>
      <c r="AC27" s="85">
        <v>63</v>
      </c>
      <c r="AD27" s="85"/>
      <c r="AE27" s="85">
        <v>72</v>
      </c>
      <c r="AF27" s="85"/>
      <c r="AG27" s="76">
        <f t="shared" si="8"/>
        <v>4</v>
      </c>
      <c r="AH27" s="38">
        <f t="shared" si="9"/>
        <v>67.5</v>
      </c>
      <c r="AI27" s="39">
        <f t="shared" si="10"/>
        <v>270</v>
      </c>
    </row>
    <row r="28" spans="1:35" ht="18" customHeight="1" thickBot="1">
      <c r="A28" s="50">
        <v>81</v>
      </c>
      <c r="B28" s="44" t="s">
        <v>18</v>
      </c>
      <c r="C28" s="45" t="s">
        <v>19</v>
      </c>
      <c r="D28" s="80">
        <v>1956</v>
      </c>
      <c r="E28" s="16"/>
      <c r="F28" s="17"/>
      <c r="G28" s="17">
        <v>68</v>
      </c>
      <c r="H28" s="17">
        <v>72</v>
      </c>
      <c r="I28" s="17">
        <v>73</v>
      </c>
      <c r="J28" s="18">
        <v>74</v>
      </c>
      <c r="K28" s="73">
        <f>COUNT(E28:J28)</f>
        <v>4</v>
      </c>
      <c r="L28" s="19">
        <f>SUM(E28:J28)/COUNT(E28:J28)</f>
        <v>71.75</v>
      </c>
      <c r="M28" s="20">
        <f>IF(COUNT(E28:J28)&gt;=4,SMALL(E28:J28,1)+SMALL(E28:J28,2)+SMALL(E28:J28,3)+SMALL(E28:J28,4),"")</f>
        <v>287</v>
      </c>
      <c r="N28" s="21">
        <v>76</v>
      </c>
      <c r="O28" s="22">
        <v>75</v>
      </c>
      <c r="P28" s="22">
        <v>68</v>
      </c>
      <c r="Q28" s="22">
        <v>67</v>
      </c>
      <c r="R28" s="22"/>
      <c r="S28" s="23"/>
      <c r="T28" s="77">
        <f>COUNT(N28:S28)</f>
        <v>4</v>
      </c>
      <c r="U28" s="24">
        <f>SUM(N28:S28)/COUNT(N28:S28)</f>
        <v>71.5</v>
      </c>
      <c r="V28" s="25">
        <f>IF(COUNT(N28:S28)&gt;=4,SMALL(N28:S28,1)+SMALL(N28:S28,2)+SMALL(N28:S28,3)+SMALL(N28:S28,4),"")</f>
        <v>286</v>
      </c>
      <c r="W28" s="65">
        <f>IF(L28="","",U28-L28)</f>
        <v>-0.25</v>
      </c>
      <c r="X28" s="68">
        <f>IF(AND(T28&gt;=4,K28&gt;=4),V28-M28,"")</f>
        <v>-1</v>
      </c>
      <c r="Y28" s="63">
        <f>IF(OR(T28=0,K28=0),"",SMALL(N28:S28,1)-SMALL(E28:J28,1))</f>
        <v>-1</v>
      </c>
      <c r="Z28" s="85">
        <v>69</v>
      </c>
      <c r="AA28" s="85">
        <v>68</v>
      </c>
      <c r="AB28" s="85"/>
      <c r="AC28" s="85">
        <v>67</v>
      </c>
      <c r="AD28" s="85">
        <v>70</v>
      </c>
      <c r="AE28" s="85"/>
      <c r="AF28" s="85"/>
      <c r="AG28" s="76">
        <f t="shared" si="8"/>
        <v>4</v>
      </c>
      <c r="AH28" s="38">
        <f t="shared" si="9"/>
        <v>68.5</v>
      </c>
      <c r="AI28" s="39">
        <f t="shared" si="10"/>
        <v>274</v>
      </c>
    </row>
    <row r="29" spans="1:35" ht="18" customHeight="1" thickBot="1">
      <c r="A29" s="50">
        <v>18</v>
      </c>
      <c r="B29" s="44" t="s">
        <v>20</v>
      </c>
      <c r="C29" s="45" t="s">
        <v>7</v>
      </c>
      <c r="D29" s="81">
        <v>1971</v>
      </c>
      <c r="E29" s="16"/>
      <c r="F29" s="17"/>
      <c r="G29" s="17"/>
      <c r="H29" s="17"/>
      <c r="I29" s="17"/>
      <c r="J29" s="18"/>
      <c r="K29" s="73">
        <f>COUNT(E29:J29)</f>
        <v>0</v>
      </c>
      <c r="L29" s="19"/>
      <c r="M29" s="20">
        <f>IF(COUNT(E29:J29)&gt;=4,SMALL(E29:J29,1)+SMALL(E29:J29,2)+SMALL(E29:J29,3)+SMALL(E29:J29,4),"")</f>
      </c>
      <c r="N29" s="21"/>
      <c r="O29" s="22">
        <v>76</v>
      </c>
      <c r="P29" s="22">
        <v>68</v>
      </c>
      <c r="Q29" s="22">
        <v>73</v>
      </c>
      <c r="R29" s="22">
        <v>76</v>
      </c>
      <c r="S29" s="23">
        <v>74</v>
      </c>
      <c r="T29" s="77">
        <f>COUNT(N29:S29)</f>
        <v>5</v>
      </c>
      <c r="U29" s="24">
        <f>SUM(N29:S29)/COUNT(N29:S29)</f>
        <v>73.4</v>
      </c>
      <c r="V29" s="25">
        <f>IF(COUNT(N29:S29)&gt;=4,SMALL(N29:S29,1)+SMALL(N29:S29,2)+SMALL(N29:S29,3)+SMALL(N29:S29,4),"")</f>
        <v>291</v>
      </c>
      <c r="W29" s="65"/>
      <c r="X29" s="68"/>
      <c r="Y29" s="63"/>
      <c r="Z29" s="85"/>
      <c r="AA29" s="85"/>
      <c r="AB29" s="85">
        <v>73</v>
      </c>
      <c r="AC29" s="85">
        <v>82</v>
      </c>
      <c r="AD29" s="85">
        <v>72</v>
      </c>
      <c r="AE29" s="85">
        <v>75</v>
      </c>
      <c r="AF29" s="85">
        <v>68</v>
      </c>
      <c r="AG29" s="76">
        <f t="shared" si="8"/>
        <v>5</v>
      </c>
      <c r="AH29" s="38">
        <f t="shared" si="9"/>
        <v>74</v>
      </c>
      <c r="AI29" s="39">
        <f t="shared" si="10"/>
        <v>288</v>
      </c>
    </row>
    <row r="30" spans="1:35" ht="18" customHeight="1" thickBot="1">
      <c r="A30" s="50">
        <v>379</v>
      </c>
      <c r="B30" s="44" t="s">
        <v>59</v>
      </c>
      <c r="C30" s="45"/>
      <c r="D30" s="80"/>
      <c r="E30" s="28"/>
      <c r="F30" s="26"/>
      <c r="G30" s="26"/>
      <c r="H30" s="26"/>
      <c r="I30" s="26"/>
      <c r="J30" s="27"/>
      <c r="K30" s="74">
        <f>COUNT(E30:J30)</f>
        <v>0</v>
      </c>
      <c r="L30" s="19"/>
      <c r="M30" s="20">
        <f>IF(COUNT(E30:J30)&gt;=4,SMALL(E30:J30,1)+SMALL(E30:J30,2)+SMALL(E30:J30,3)+SMALL(E30:J30,4),"")</f>
      </c>
      <c r="N30" s="21"/>
      <c r="O30" s="22"/>
      <c r="P30" s="22">
        <v>82</v>
      </c>
      <c r="Q30" s="22">
        <v>73</v>
      </c>
      <c r="R30" s="22">
        <v>77</v>
      </c>
      <c r="S30" s="23">
        <v>94</v>
      </c>
      <c r="T30" s="77">
        <f>COUNT(N30:S30)</f>
        <v>4</v>
      </c>
      <c r="U30" s="24">
        <f>SUM(N30:S30)/COUNT(N30:S30)</f>
        <v>81.5</v>
      </c>
      <c r="V30" s="25">
        <f>IF(COUNT(N30:S30)&gt;=4,SMALL(N30:S30,1)+SMALL(N30:S30,2)+SMALL(N30:S30,3)+SMALL(N30:S30,4),"")</f>
        <v>326</v>
      </c>
      <c r="W30" s="65"/>
      <c r="X30" s="68"/>
      <c r="Y30" s="63"/>
      <c r="Z30" s="85">
        <v>71</v>
      </c>
      <c r="AA30" s="85">
        <v>76</v>
      </c>
      <c r="AB30" s="85">
        <v>76</v>
      </c>
      <c r="AC30" s="85">
        <v>72</v>
      </c>
      <c r="AD30" s="85">
        <v>75</v>
      </c>
      <c r="AE30" s="85">
        <v>75</v>
      </c>
      <c r="AF30" s="85">
        <v>75</v>
      </c>
      <c r="AG30" s="76">
        <f t="shared" si="8"/>
        <v>7</v>
      </c>
      <c r="AH30" s="38">
        <f t="shared" si="9"/>
        <v>74.28571428571429</v>
      </c>
      <c r="AI30" s="39">
        <f t="shared" si="10"/>
        <v>293</v>
      </c>
    </row>
    <row r="31" spans="1:35" ht="18" customHeight="1" thickBot="1">
      <c r="A31" s="123"/>
      <c r="B31" s="124" t="s">
        <v>101</v>
      </c>
      <c r="C31" s="125"/>
      <c r="D31" s="126"/>
      <c r="E31" s="28"/>
      <c r="F31" s="26"/>
      <c r="G31" s="26"/>
      <c r="H31" s="26"/>
      <c r="I31" s="26"/>
      <c r="J31" s="27"/>
      <c r="K31" s="74">
        <f>COUNT(E31:J31)</f>
        <v>0</v>
      </c>
      <c r="L31" s="19"/>
      <c r="M31" s="20">
        <f>IF(COUNT(E31:J31)&gt;=4,SMALL(E31:J31,1)+SMALL(E31:J31,2)+SMALL(E31:J31,3)+SMALL(E31:J31,4),"")</f>
      </c>
      <c r="N31" s="21"/>
      <c r="O31" s="22"/>
      <c r="P31" s="22">
        <v>96</v>
      </c>
      <c r="Q31" s="22"/>
      <c r="R31" s="22"/>
      <c r="S31" s="23"/>
      <c r="T31" s="77">
        <f>COUNT(N31:S31)</f>
        <v>1</v>
      </c>
      <c r="U31" s="24">
        <f>SUM(N31:S31)/COUNT(N31:S31)</f>
        <v>96</v>
      </c>
      <c r="V31" s="25">
        <f>IF(COUNT(N31:S31)&gt;=4,SMALL(N31:S31,1)+SMALL(N31:S31,2)+SMALL(N31:S31,3)+SMALL(N31:S31,4),"")</f>
      </c>
      <c r="W31" s="65"/>
      <c r="X31" s="68"/>
      <c r="Y31" s="63"/>
      <c r="Z31" s="85"/>
      <c r="AA31" s="85">
        <v>76</v>
      </c>
      <c r="AB31" s="85">
        <v>81</v>
      </c>
      <c r="AC31" s="85">
        <v>74</v>
      </c>
      <c r="AD31" s="85">
        <v>76</v>
      </c>
      <c r="AE31" s="85">
        <v>69</v>
      </c>
      <c r="AF31" s="85">
        <v>76</v>
      </c>
      <c r="AG31" s="76">
        <f t="shared" si="8"/>
        <v>6</v>
      </c>
      <c r="AH31" s="38">
        <f t="shared" si="9"/>
        <v>75.33333333333333</v>
      </c>
      <c r="AI31" s="39">
        <f t="shared" si="10"/>
        <v>295</v>
      </c>
    </row>
    <row r="32" spans="1:35" ht="18" customHeight="1" thickBot="1">
      <c r="A32" s="50">
        <v>467</v>
      </c>
      <c r="B32" s="44" t="s">
        <v>139</v>
      </c>
      <c r="C32" s="45"/>
      <c r="D32" s="80"/>
      <c r="E32" s="28"/>
      <c r="F32" s="26"/>
      <c r="G32" s="26"/>
      <c r="H32" s="26"/>
      <c r="I32" s="26"/>
      <c r="J32" s="27"/>
      <c r="K32" s="74"/>
      <c r="L32" s="19"/>
      <c r="M32" s="20"/>
      <c r="N32" s="21"/>
      <c r="O32" s="22"/>
      <c r="P32" s="22"/>
      <c r="Q32" s="22"/>
      <c r="R32" s="22"/>
      <c r="S32" s="23"/>
      <c r="T32" s="77"/>
      <c r="U32" s="24"/>
      <c r="V32" s="25"/>
      <c r="W32" s="65"/>
      <c r="X32" s="68"/>
      <c r="Y32" s="63"/>
      <c r="Z32" s="85">
        <v>71</v>
      </c>
      <c r="AA32" s="85">
        <v>84</v>
      </c>
      <c r="AB32" s="85">
        <v>70</v>
      </c>
      <c r="AC32" s="85"/>
      <c r="AD32" s="85"/>
      <c r="AE32" s="85">
        <v>78</v>
      </c>
      <c r="AF32" s="85"/>
      <c r="AG32" s="76">
        <f t="shared" si="8"/>
        <v>4</v>
      </c>
      <c r="AH32" s="38">
        <f t="shared" si="9"/>
        <v>75.75</v>
      </c>
      <c r="AI32" s="39">
        <f t="shared" si="10"/>
        <v>303</v>
      </c>
    </row>
    <row r="33" spans="1:35" ht="18" customHeight="1" thickBot="1">
      <c r="A33" s="123">
        <v>154</v>
      </c>
      <c r="B33" s="124" t="s">
        <v>142</v>
      </c>
      <c r="C33" s="125"/>
      <c r="D33" s="127"/>
      <c r="E33" s="28"/>
      <c r="F33" s="26"/>
      <c r="G33" s="26"/>
      <c r="H33" s="26"/>
      <c r="I33" s="26"/>
      <c r="J33" s="27"/>
      <c r="K33" s="74"/>
      <c r="L33" s="19"/>
      <c r="M33" s="20"/>
      <c r="N33" s="21"/>
      <c r="O33" s="22"/>
      <c r="P33" s="22"/>
      <c r="Q33" s="22"/>
      <c r="R33" s="22"/>
      <c r="S33" s="23"/>
      <c r="T33" s="77"/>
      <c r="U33" s="24"/>
      <c r="V33" s="25"/>
      <c r="W33" s="65"/>
      <c r="X33" s="68"/>
      <c r="Y33" s="63"/>
      <c r="Z33" s="85">
        <v>84</v>
      </c>
      <c r="AA33" s="85">
        <v>87</v>
      </c>
      <c r="AB33" s="85">
        <v>78</v>
      </c>
      <c r="AC33" s="85">
        <v>78</v>
      </c>
      <c r="AD33" s="85"/>
      <c r="AE33" s="85"/>
      <c r="AF33" s="85"/>
      <c r="AG33" s="76">
        <f t="shared" si="8"/>
        <v>4</v>
      </c>
      <c r="AH33" s="38">
        <f t="shared" si="9"/>
        <v>81.75</v>
      </c>
      <c r="AI33" s="39">
        <f t="shared" si="10"/>
        <v>327</v>
      </c>
    </row>
    <row r="34" spans="1:35" ht="18" customHeight="1" thickBot="1">
      <c r="A34" s="128">
        <v>482</v>
      </c>
      <c r="B34" s="129" t="s">
        <v>144</v>
      </c>
      <c r="C34" s="130"/>
      <c r="D34" s="132"/>
      <c r="E34" s="16"/>
      <c r="F34" s="17"/>
      <c r="G34" s="17"/>
      <c r="H34" s="17"/>
      <c r="I34" s="17"/>
      <c r="J34" s="18"/>
      <c r="K34" s="73">
        <f>COUNT(E34:J34)</f>
        <v>0</v>
      </c>
      <c r="L34" s="19"/>
      <c r="M34" s="20">
        <f>IF(COUNT(E34:J34)&gt;=4,SMALL(E34:J34,1)+SMALL(E34:J34,2)+SMALL(E34:J34,3)+SMALL(E34:J34,4),"")</f>
      </c>
      <c r="N34" s="21"/>
      <c r="O34" s="22"/>
      <c r="P34" s="22"/>
      <c r="Q34" s="22"/>
      <c r="R34" s="22">
        <v>101</v>
      </c>
      <c r="S34" s="23">
        <v>94</v>
      </c>
      <c r="T34" s="77">
        <f>COUNT(N34:S34)</f>
        <v>2</v>
      </c>
      <c r="U34" s="24">
        <f>SUM(N34:S34)/COUNT(N34:S34)</f>
        <v>97.5</v>
      </c>
      <c r="V34" s="25">
        <f>IF(COUNT(N34:S34)&gt;=4,SMALL(N34:S34,1)+SMALL(N34:S34,2)+SMALL(N34:S34,3)+SMALL(N34:S34,4),"")</f>
      </c>
      <c r="W34" s="65"/>
      <c r="X34" s="68"/>
      <c r="Y34" s="63"/>
      <c r="Z34" s="85">
        <v>84</v>
      </c>
      <c r="AA34" s="85">
        <v>87</v>
      </c>
      <c r="AB34" s="85"/>
      <c r="AC34" s="85">
        <v>84</v>
      </c>
      <c r="AD34" s="85">
        <v>86</v>
      </c>
      <c r="AE34" s="85">
        <v>86</v>
      </c>
      <c r="AF34" s="85">
        <v>88</v>
      </c>
      <c r="AG34" s="76">
        <f t="shared" si="8"/>
        <v>6</v>
      </c>
      <c r="AH34" s="38">
        <f t="shared" si="9"/>
        <v>85.83333333333333</v>
      </c>
      <c r="AI34" s="39">
        <f t="shared" si="10"/>
        <v>340</v>
      </c>
    </row>
    <row r="35" spans="1:35" ht="18" customHeight="1" thickBot="1">
      <c r="A35" s="123">
        <v>202</v>
      </c>
      <c r="B35" s="124" t="s">
        <v>158</v>
      </c>
      <c r="C35" s="125"/>
      <c r="D35" s="127"/>
      <c r="E35" s="16"/>
      <c r="F35" s="17"/>
      <c r="G35" s="17"/>
      <c r="H35" s="17"/>
      <c r="I35" s="17"/>
      <c r="J35" s="18"/>
      <c r="K35" s="73"/>
      <c r="L35" s="19"/>
      <c r="M35" s="20"/>
      <c r="N35" s="21"/>
      <c r="O35" s="22"/>
      <c r="P35" s="22"/>
      <c r="Q35" s="22"/>
      <c r="R35" s="22"/>
      <c r="S35" s="23"/>
      <c r="T35" s="77"/>
      <c r="U35" s="24"/>
      <c r="V35" s="25"/>
      <c r="W35" s="65"/>
      <c r="X35" s="68"/>
      <c r="Y35" s="63"/>
      <c r="Z35" s="85">
        <v>93</v>
      </c>
      <c r="AA35" s="85"/>
      <c r="AB35" s="85"/>
      <c r="AC35" s="85">
        <v>84</v>
      </c>
      <c r="AD35" s="85">
        <v>87</v>
      </c>
      <c r="AE35" s="85"/>
      <c r="AF35" s="85">
        <v>79</v>
      </c>
      <c r="AG35" s="76">
        <f aca="true" t="shared" si="11" ref="AG35:AG66">COUNT(Z35:AF35)</f>
        <v>4</v>
      </c>
      <c r="AH35" s="38">
        <f aca="true" t="shared" si="12" ref="AH35:AH66">IF(SUM(Z35:AF35)=0,"",SUM(Z35:AF35)/COUNT(Z35:AF35))</f>
        <v>85.75</v>
      </c>
      <c r="AI35" s="39">
        <f aca="true" t="shared" si="13" ref="AI35:AI66">IF(COUNT(Z35:AF35)&gt;=4,SMALL(Z35:AF35,1)+SMALL(Z35:AF35,2)+SMALL(Z35:AF35,3)+SMALL(Z35:AF35,4),"")</f>
        <v>343</v>
      </c>
    </row>
    <row r="36" spans="1:35" ht="18" customHeight="1" thickBot="1">
      <c r="A36" s="123">
        <v>404</v>
      </c>
      <c r="B36" s="124" t="s">
        <v>143</v>
      </c>
      <c r="C36" s="125"/>
      <c r="D36" s="127"/>
      <c r="E36" s="16"/>
      <c r="F36" s="17"/>
      <c r="G36" s="17"/>
      <c r="H36" s="17"/>
      <c r="I36" s="17"/>
      <c r="J36" s="18"/>
      <c r="K36" s="73"/>
      <c r="L36" s="19"/>
      <c r="M36" s="20"/>
      <c r="N36" s="21"/>
      <c r="O36" s="22"/>
      <c r="P36" s="22"/>
      <c r="Q36" s="22"/>
      <c r="R36" s="22"/>
      <c r="S36" s="23"/>
      <c r="T36" s="77"/>
      <c r="U36" s="24"/>
      <c r="V36" s="25"/>
      <c r="W36" s="65"/>
      <c r="X36" s="68"/>
      <c r="Y36" s="63"/>
      <c r="Z36" s="85">
        <v>99</v>
      </c>
      <c r="AA36" s="85">
        <v>90</v>
      </c>
      <c r="AB36" s="85">
        <v>93</v>
      </c>
      <c r="AC36" s="85">
        <v>82</v>
      </c>
      <c r="AD36" s="85"/>
      <c r="AE36" s="85"/>
      <c r="AF36" s="85">
        <v>79</v>
      </c>
      <c r="AG36" s="76">
        <f t="shared" si="11"/>
        <v>5</v>
      </c>
      <c r="AH36" s="38">
        <f t="shared" si="12"/>
        <v>88.6</v>
      </c>
      <c r="AI36" s="39">
        <f t="shared" si="13"/>
        <v>344</v>
      </c>
    </row>
    <row r="37" spans="1:35" ht="18" customHeight="1" thickBot="1">
      <c r="A37" s="128"/>
      <c r="B37" s="129" t="s">
        <v>145</v>
      </c>
      <c r="C37" s="130"/>
      <c r="D37" s="132"/>
      <c r="E37" s="16"/>
      <c r="F37" s="17"/>
      <c r="G37" s="17"/>
      <c r="H37" s="17"/>
      <c r="I37" s="17"/>
      <c r="J37" s="18"/>
      <c r="K37" s="73"/>
      <c r="L37" s="19"/>
      <c r="M37" s="20"/>
      <c r="N37" s="21"/>
      <c r="O37" s="22"/>
      <c r="P37" s="22"/>
      <c r="Q37" s="22"/>
      <c r="R37" s="22"/>
      <c r="S37" s="23"/>
      <c r="T37" s="77"/>
      <c r="U37" s="24"/>
      <c r="V37" s="25"/>
      <c r="W37" s="65"/>
      <c r="X37" s="68"/>
      <c r="Y37" s="63"/>
      <c r="Z37" s="85"/>
      <c r="AA37" s="85">
        <v>93</v>
      </c>
      <c r="AB37" s="85">
        <v>89</v>
      </c>
      <c r="AC37" s="85">
        <v>93</v>
      </c>
      <c r="AD37" s="85">
        <v>93</v>
      </c>
      <c r="AE37" s="85">
        <v>88</v>
      </c>
      <c r="AF37" s="85">
        <v>78</v>
      </c>
      <c r="AG37" s="76">
        <f t="shared" si="11"/>
        <v>6</v>
      </c>
      <c r="AH37" s="38">
        <f t="shared" si="12"/>
        <v>89</v>
      </c>
      <c r="AI37" s="39">
        <f t="shared" si="13"/>
        <v>348</v>
      </c>
    </row>
    <row r="38" spans="1:35" ht="18" customHeight="1" thickBot="1">
      <c r="A38" s="119">
        <v>28</v>
      </c>
      <c r="B38" s="120" t="s">
        <v>107</v>
      </c>
      <c r="C38" s="121"/>
      <c r="D38" s="122"/>
      <c r="E38" s="40"/>
      <c r="F38" s="41"/>
      <c r="G38" s="43">
        <v>126</v>
      </c>
      <c r="H38" s="41"/>
      <c r="I38" s="43">
        <v>132</v>
      </c>
      <c r="J38" s="37"/>
      <c r="K38" s="75">
        <f>COUNT(E38:J38)</f>
        <v>2</v>
      </c>
      <c r="L38" s="19">
        <f>SUM(E38:J38)/COUNT(E38:J38)</f>
        <v>129</v>
      </c>
      <c r="M38" s="20">
        <f>IF(COUNT(E38:J38)&gt;=4,SMALL(E38:J38,1)+SMALL(E38:J38,2)+SMALL(E38:J38,3)+SMALL(E38:J38,4),"")</f>
      </c>
      <c r="N38" s="21"/>
      <c r="O38" s="22"/>
      <c r="P38" s="22"/>
      <c r="Q38" s="22"/>
      <c r="R38" s="22">
        <v>103</v>
      </c>
      <c r="S38" s="23"/>
      <c r="T38" s="77">
        <f>COUNT(N38:S38)</f>
        <v>1</v>
      </c>
      <c r="U38" s="24">
        <f>SUM(N38:S38)/COUNT(N38:S38)</f>
        <v>103</v>
      </c>
      <c r="V38" s="25">
        <f>IF(COUNT(N38:S38)&gt;=4,SMALL(N38:S38,1)+SMALL(N38:S38,2)+SMALL(N38:S38,3)+SMALL(N38:S38,4),"")</f>
      </c>
      <c r="W38" s="65">
        <f>IF(L38="","",U38-L38)</f>
        <v>-26</v>
      </c>
      <c r="X38" s="68"/>
      <c r="Y38" s="63">
        <f>IF(OR(T38=0,K38=0),"",SMALL(N38:S38,1)-SMALL(E38:J38,1))</f>
        <v>-23</v>
      </c>
      <c r="Z38" s="85">
        <v>99</v>
      </c>
      <c r="AA38" s="85">
        <v>94</v>
      </c>
      <c r="AB38" s="85">
        <v>86</v>
      </c>
      <c r="AC38" s="85"/>
      <c r="AD38" s="85"/>
      <c r="AE38" s="85">
        <v>102</v>
      </c>
      <c r="AF38" s="85"/>
      <c r="AG38" s="76">
        <f t="shared" si="11"/>
        <v>4</v>
      </c>
      <c r="AH38" s="38">
        <f t="shared" si="12"/>
        <v>95.25</v>
      </c>
      <c r="AI38" s="39">
        <f t="shared" si="13"/>
        <v>381</v>
      </c>
    </row>
    <row r="39" spans="1:35" ht="18" customHeight="1" thickBot="1">
      <c r="A39" s="50">
        <v>191</v>
      </c>
      <c r="B39" s="44" t="s">
        <v>74</v>
      </c>
      <c r="C39" s="45" t="s">
        <v>13</v>
      </c>
      <c r="D39" s="81"/>
      <c r="E39" s="16"/>
      <c r="F39" s="17"/>
      <c r="G39" s="17">
        <v>70</v>
      </c>
      <c r="H39" s="17">
        <v>72</v>
      </c>
      <c r="I39" s="17"/>
      <c r="J39" s="18">
        <v>66</v>
      </c>
      <c r="K39" s="73">
        <f>COUNT(E39:J39)</f>
        <v>3</v>
      </c>
      <c r="L39" s="19">
        <f>SUM(E39:J39)/COUNT(E39:J39)</f>
        <v>69.33333333333333</v>
      </c>
      <c r="M39" s="20">
        <f>IF(COUNT(E39:J39)&gt;=4,SMALL(E39:J39,1)+SMALL(E39:J39,2)+SMALL(E39:J39,3)+SMALL(E39:J39,4),"")</f>
      </c>
      <c r="N39" s="21"/>
      <c r="O39" s="22"/>
      <c r="P39" s="22"/>
      <c r="Q39" s="22">
        <v>73</v>
      </c>
      <c r="R39" s="22"/>
      <c r="S39" s="23"/>
      <c r="T39" s="77">
        <f>COUNT(N39:S39)</f>
        <v>1</v>
      </c>
      <c r="U39" s="24">
        <f>SUM(N39:S39)/COUNT(N39:S39)</f>
        <v>73</v>
      </c>
      <c r="V39" s="25">
        <f>IF(COUNT(N39:S39)&gt;=4,SMALL(N39:S39,1)+SMALL(N39:S39,2)+SMALL(N39:S39,3)+SMALL(N39:S39,4),"")</f>
      </c>
      <c r="W39" s="65">
        <f>IF(L39="","",U39-L39)</f>
        <v>3.6666666666666714</v>
      </c>
      <c r="X39" s="68"/>
      <c r="Y39" s="63">
        <f>IF(OR(T39=0,K39=0),"",SMALL(N39:S39,1)-SMALL(E39:J39,1))</f>
        <v>7</v>
      </c>
      <c r="Z39" s="85"/>
      <c r="AA39" s="85">
        <v>67</v>
      </c>
      <c r="AB39" s="85">
        <v>65</v>
      </c>
      <c r="AC39" s="85">
        <v>66</v>
      </c>
      <c r="AD39" s="85"/>
      <c r="AE39" s="85"/>
      <c r="AF39" s="85"/>
      <c r="AG39" s="76">
        <f t="shared" si="11"/>
        <v>3</v>
      </c>
      <c r="AH39" s="38">
        <f t="shared" si="12"/>
        <v>66</v>
      </c>
      <c r="AI39" s="39">
        <f t="shared" si="13"/>
      </c>
    </row>
    <row r="40" spans="1:35" ht="18" customHeight="1" thickBot="1">
      <c r="A40" s="50">
        <v>154</v>
      </c>
      <c r="B40" s="44" t="s">
        <v>128</v>
      </c>
      <c r="C40" s="45"/>
      <c r="D40" s="80"/>
      <c r="E40" s="28"/>
      <c r="F40" s="26"/>
      <c r="G40" s="26"/>
      <c r="H40" s="26"/>
      <c r="I40" s="26"/>
      <c r="J40" s="27"/>
      <c r="K40" s="74"/>
      <c r="L40" s="19"/>
      <c r="M40" s="20"/>
      <c r="N40" s="21"/>
      <c r="O40" s="22"/>
      <c r="P40" s="22"/>
      <c r="Q40" s="22"/>
      <c r="R40" s="22"/>
      <c r="S40" s="23">
        <v>69</v>
      </c>
      <c r="T40" s="77"/>
      <c r="U40" s="24"/>
      <c r="V40" s="25"/>
      <c r="W40" s="65"/>
      <c r="X40" s="68"/>
      <c r="Y40" s="63"/>
      <c r="Z40" s="85"/>
      <c r="AA40" s="85">
        <v>73</v>
      </c>
      <c r="AB40" s="85">
        <v>66</v>
      </c>
      <c r="AC40" s="85">
        <v>64</v>
      </c>
      <c r="AD40" s="85"/>
      <c r="AE40" s="85"/>
      <c r="AF40" s="85"/>
      <c r="AG40" s="76">
        <f t="shared" si="11"/>
        <v>3</v>
      </c>
      <c r="AH40" s="38">
        <f t="shared" si="12"/>
        <v>67.66666666666667</v>
      </c>
      <c r="AI40" s="39">
        <f t="shared" si="13"/>
      </c>
    </row>
    <row r="41" spans="1:35" ht="18" customHeight="1" thickBot="1">
      <c r="A41" s="50">
        <v>44</v>
      </c>
      <c r="B41" s="44" t="s">
        <v>96</v>
      </c>
      <c r="C41" s="45" t="s">
        <v>95</v>
      </c>
      <c r="D41" s="82"/>
      <c r="E41" s="28"/>
      <c r="F41" s="26"/>
      <c r="G41" s="26"/>
      <c r="H41" s="26"/>
      <c r="I41" s="26"/>
      <c r="J41" s="27"/>
      <c r="K41" s="74">
        <f>COUNT(E41:J41)</f>
        <v>0</v>
      </c>
      <c r="L41" s="19"/>
      <c r="M41" s="20">
        <f>IF(COUNT(E41:J41)&gt;=4,SMALL(E41:J41,1)+SMALL(E41:J41,2)+SMALL(E41:J41,3)+SMALL(E41:J41,4),"")</f>
      </c>
      <c r="N41" s="21"/>
      <c r="O41" s="22">
        <v>116</v>
      </c>
      <c r="P41" s="22">
        <v>92</v>
      </c>
      <c r="Q41" s="22">
        <v>90</v>
      </c>
      <c r="R41" s="22"/>
      <c r="S41" s="23">
        <v>85</v>
      </c>
      <c r="T41" s="77">
        <f>COUNT(N41:S41)</f>
        <v>4</v>
      </c>
      <c r="U41" s="24">
        <f>SUM(N41:S41)/COUNT(N41:S41)</f>
        <v>95.75</v>
      </c>
      <c r="V41" s="25">
        <f>IF(COUNT(N41:S41)&gt;=4,SMALL(N41:S41,1)+SMALL(N41:S41,2)+SMALL(N41:S41,3)+SMALL(N41:S41,4),"")</f>
        <v>383</v>
      </c>
      <c r="W41" s="65"/>
      <c r="X41" s="68"/>
      <c r="Y41" s="63"/>
      <c r="Z41" s="85">
        <v>74</v>
      </c>
      <c r="AA41" s="85">
        <v>75</v>
      </c>
      <c r="AB41" s="85"/>
      <c r="AC41" s="85"/>
      <c r="AD41" s="85"/>
      <c r="AE41" s="85"/>
      <c r="AF41" s="85">
        <v>70</v>
      </c>
      <c r="AG41" s="76">
        <f t="shared" si="11"/>
        <v>3</v>
      </c>
      <c r="AH41" s="38">
        <f t="shared" si="12"/>
        <v>73</v>
      </c>
      <c r="AI41" s="39">
        <f t="shared" si="13"/>
      </c>
    </row>
    <row r="42" spans="1:35" ht="18" customHeight="1" thickBot="1">
      <c r="A42" s="50">
        <v>44</v>
      </c>
      <c r="B42" s="44" t="s">
        <v>94</v>
      </c>
      <c r="C42" s="45" t="s">
        <v>95</v>
      </c>
      <c r="D42" s="82"/>
      <c r="E42" s="28"/>
      <c r="F42" s="26"/>
      <c r="G42" s="26"/>
      <c r="H42" s="26"/>
      <c r="I42" s="26"/>
      <c r="J42" s="27"/>
      <c r="K42" s="74">
        <f>COUNT(E42:J42)</f>
        <v>0</v>
      </c>
      <c r="L42" s="19"/>
      <c r="M42" s="20">
        <f>IF(COUNT(E42:J42)&gt;=4,SMALL(E42:J42,1)+SMALL(E42:J42,2)+SMALL(E42:J42,3)+SMALL(E42:J42,4),"")</f>
      </c>
      <c r="N42" s="21"/>
      <c r="O42" s="22">
        <v>85</v>
      </c>
      <c r="P42" s="22">
        <v>86</v>
      </c>
      <c r="Q42" s="22">
        <v>76</v>
      </c>
      <c r="R42" s="22"/>
      <c r="S42" s="23">
        <v>75</v>
      </c>
      <c r="T42" s="77">
        <f>COUNT(N42:S42)</f>
        <v>4</v>
      </c>
      <c r="U42" s="24">
        <f>SUM(N42:S42)/COUNT(N42:S42)</f>
        <v>80.5</v>
      </c>
      <c r="V42" s="25">
        <f>IF(COUNT(N42:S42)&gt;=4,SMALL(N42:S42,1)+SMALL(N42:S42,2)+SMALL(N42:S42,3)+SMALL(N42:S42,4),"")</f>
        <v>322</v>
      </c>
      <c r="W42" s="65"/>
      <c r="X42" s="68"/>
      <c r="Y42" s="63"/>
      <c r="Z42" s="85">
        <v>78</v>
      </c>
      <c r="AA42" s="85">
        <v>81</v>
      </c>
      <c r="AB42" s="85"/>
      <c r="AC42" s="85"/>
      <c r="AD42" s="85"/>
      <c r="AE42" s="85"/>
      <c r="AF42" s="85">
        <v>76</v>
      </c>
      <c r="AG42" s="76">
        <f t="shared" si="11"/>
        <v>3</v>
      </c>
      <c r="AH42" s="38">
        <f t="shared" si="12"/>
        <v>78.33333333333333</v>
      </c>
      <c r="AI42" s="39">
        <f t="shared" si="13"/>
      </c>
    </row>
    <row r="43" spans="1:35" ht="18" customHeight="1" thickBot="1">
      <c r="A43" s="50">
        <v>505</v>
      </c>
      <c r="B43" s="44" t="s">
        <v>147</v>
      </c>
      <c r="C43" s="45"/>
      <c r="D43" s="80"/>
      <c r="E43" s="28"/>
      <c r="F43" s="26"/>
      <c r="G43" s="26"/>
      <c r="H43" s="26"/>
      <c r="I43" s="26"/>
      <c r="J43" s="27"/>
      <c r="K43" s="74"/>
      <c r="L43" s="19"/>
      <c r="M43" s="20"/>
      <c r="N43" s="21"/>
      <c r="O43" s="22"/>
      <c r="P43" s="22"/>
      <c r="Q43" s="22"/>
      <c r="R43" s="22"/>
      <c r="S43" s="23"/>
      <c r="T43" s="77"/>
      <c r="U43" s="24"/>
      <c r="V43" s="25"/>
      <c r="W43" s="65"/>
      <c r="X43" s="68"/>
      <c r="Y43" s="63"/>
      <c r="Z43" s="85">
        <v>93</v>
      </c>
      <c r="AA43" s="85">
        <v>98</v>
      </c>
      <c r="AB43" s="85">
        <v>97</v>
      </c>
      <c r="AC43" s="85"/>
      <c r="AD43" s="85"/>
      <c r="AE43" s="85"/>
      <c r="AF43" s="85"/>
      <c r="AG43" s="76">
        <f t="shared" si="11"/>
        <v>3</v>
      </c>
      <c r="AH43" s="38">
        <f t="shared" si="12"/>
        <v>96</v>
      </c>
      <c r="AI43" s="39">
        <f t="shared" si="13"/>
      </c>
    </row>
    <row r="44" spans="1:35" ht="18" customHeight="1" thickBot="1">
      <c r="A44" s="50">
        <v>243</v>
      </c>
      <c r="B44" s="44" t="s">
        <v>66</v>
      </c>
      <c r="C44" s="45" t="s">
        <v>65</v>
      </c>
      <c r="D44" s="80"/>
      <c r="E44" s="28"/>
      <c r="F44" s="26"/>
      <c r="G44" s="26"/>
      <c r="H44" s="26"/>
      <c r="I44" s="17">
        <v>66</v>
      </c>
      <c r="J44" s="18">
        <v>61</v>
      </c>
      <c r="K44" s="73">
        <f>COUNT(E44:J44)</f>
        <v>2</v>
      </c>
      <c r="L44" s="19">
        <f>SUM(E44:J44)/COUNT(E44:J44)</f>
        <v>63.5</v>
      </c>
      <c r="M44" s="20">
        <f>IF(COUNT(E44:J44)&gt;=4,SMALL(E44:J44,1)+SMALL(E44:J44,2)+SMALL(E44:J44,3)+SMALL(E44:J44,4),"")</f>
      </c>
      <c r="N44" s="21"/>
      <c r="O44" s="22">
        <v>80</v>
      </c>
      <c r="P44" s="22"/>
      <c r="Q44" s="22"/>
      <c r="R44" s="22">
        <v>65</v>
      </c>
      <c r="S44" s="23"/>
      <c r="T44" s="77">
        <f>COUNT(N44:S44)</f>
        <v>2</v>
      </c>
      <c r="U44" s="24">
        <f>SUM(N44:S44)/COUNT(N44:S44)</f>
        <v>72.5</v>
      </c>
      <c r="V44" s="25">
        <f>IF(COUNT(N44:S44)&gt;=4,SMALL(N44:S44,1)+SMALL(N44:S44,2)+SMALL(N44:S44,3)+SMALL(N44:S44,4),"")</f>
      </c>
      <c r="W44" s="65">
        <f>IF(L44="","",U44-L44)</f>
        <v>9</v>
      </c>
      <c r="X44" s="68"/>
      <c r="Y44" s="63">
        <f>IF(OR(T44=0,K44=0),"",SMALL(N44:S44,1)-SMALL(E44:J44,1))</f>
        <v>4</v>
      </c>
      <c r="Z44" s="85"/>
      <c r="AA44" s="85">
        <v>59</v>
      </c>
      <c r="AB44" s="85"/>
      <c r="AC44" s="85"/>
      <c r="AD44" s="85"/>
      <c r="AE44" s="85"/>
      <c r="AF44" s="85">
        <v>58</v>
      </c>
      <c r="AG44" s="76">
        <f t="shared" si="11"/>
        <v>2</v>
      </c>
      <c r="AH44" s="38">
        <f t="shared" si="12"/>
        <v>58.5</v>
      </c>
      <c r="AI44" s="39">
        <f t="shared" si="13"/>
      </c>
    </row>
    <row r="45" spans="1:35" ht="18" customHeight="1" thickBot="1">
      <c r="A45" s="50">
        <v>491</v>
      </c>
      <c r="B45" s="44" t="s">
        <v>82</v>
      </c>
      <c r="C45" s="45"/>
      <c r="D45" s="80"/>
      <c r="E45" s="28"/>
      <c r="F45" s="26"/>
      <c r="G45" s="26"/>
      <c r="H45" s="26"/>
      <c r="I45" s="26"/>
      <c r="J45" s="27"/>
      <c r="K45" s="74">
        <f>COUNT(E45:J45)</f>
        <v>0</v>
      </c>
      <c r="L45" s="19"/>
      <c r="M45" s="20">
        <f>IF(COUNT(E45:J45)&gt;=4,SMALL(E45:J45,1)+SMALL(E45:J45,2)+SMALL(E45:J45,3)+SMALL(E45:J45,4),"")</f>
      </c>
      <c r="N45" s="21"/>
      <c r="O45" s="22"/>
      <c r="P45" s="22"/>
      <c r="Q45" s="22"/>
      <c r="R45" s="22">
        <v>71</v>
      </c>
      <c r="S45" s="23"/>
      <c r="T45" s="77">
        <f>COUNT(N45:S45)</f>
        <v>1</v>
      </c>
      <c r="U45" s="24">
        <f>SUM(N45:S45)/COUNT(N45:S45)</f>
        <v>71</v>
      </c>
      <c r="V45" s="25">
        <f>IF(COUNT(N45:S45)&gt;=4,SMALL(N45:S45,1)+SMALL(N45:S45,2)+SMALL(N45:S45,3)+SMALL(N45:S45,4),"")</f>
      </c>
      <c r="W45" s="65"/>
      <c r="X45" s="68"/>
      <c r="Y45" s="63"/>
      <c r="Z45" s="85"/>
      <c r="AA45" s="85"/>
      <c r="AB45" s="85"/>
      <c r="AC45" s="85">
        <v>63</v>
      </c>
      <c r="AD45" s="85">
        <v>63</v>
      </c>
      <c r="AE45" s="85"/>
      <c r="AF45" s="85"/>
      <c r="AG45" s="76">
        <f t="shared" si="11"/>
        <v>2</v>
      </c>
      <c r="AH45" s="38">
        <f t="shared" si="12"/>
        <v>63</v>
      </c>
      <c r="AI45" s="39">
        <f t="shared" si="13"/>
      </c>
    </row>
    <row r="46" spans="1:35" ht="18" customHeight="1" thickBot="1">
      <c r="A46" s="50"/>
      <c r="B46" s="44" t="s">
        <v>153</v>
      </c>
      <c r="C46" s="45" t="s">
        <v>95</v>
      </c>
      <c r="D46" s="82"/>
      <c r="E46" s="16"/>
      <c r="F46" s="17"/>
      <c r="G46" s="17"/>
      <c r="H46" s="17"/>
      <c r="I46" s="17"/>
      <c r="J46" s="18"/>
      <c r="K46" s="73"/>
      <c r="L46" s="19"/>
      <c r="M46" s="20"/>
      <c r="N46" s="21"/>
      <c r="O46" s="22"/>
      <c r="P46" s="22"/>
      <c r="Q46" s="22"/>
      <c r="R46" s="22"/>
      <c r="S46" s="23"/>
      <c r="T46" s="77"/>
      <c r="U46" s="24"/>
      <c r="V46" s="25"/>
      <c r="W46" s="65"/>
      <c r="X46" s="68"/>
      <c r="Y46" s="63"/>
      <c r="Z46" s="85">
        <v>70</v>
      </c>
      <c r="AA46" s="85"/>
      <c r="AB46" s="85"/>
      <c r="AC46" s="85"/>
      <c r="AD46" s="85"/>
      <c r="AE46" s="85"/>
      <c r="AF46" s="85">
        <v>64</v>
      </c>
      <c r="AG46" s="76">
        <f t="shared" si="11"/>
        <v>2</v>
      </c>
      <c r="AH46" s="38">
        <f t="shared" si="12"/>
        <v>67</v>
      </c>
      <c r="AI46" s="39">
        <f t="shared" si="13"/>
      </c>
    </row>
    <row r="47" spans="1:35" ht="18" customHeight="1" thickBot="1">
      <c r="A47" s="50"/>
      <c r="B47" s="44" t="s">
        <v>154</v>
      </c>
      <c r="C47" s="45" t="s">
        <v>95</v>
      </c>
      <c r="D47" s="82"/>
      <c r="E47" s="16"/>
      <c r="F47" s="17"/>
      <c r="G47" s="17"/>
      <c r="H47" s="17"/>
      <c r="I47" s="17"/>
      <c r="J47" s="18"/>
      <c r="K47" s="73"/>
      <c r="L47" s="19"/>
      <c r="M47" s="20"/>
      <c r="N47" s="21"/>
      <c r="O47" s="22"/>
      <c r="P47" s="22"/>
      <c r="Q47" s="22"/>
      <c r="R47" s="22"/>
      <c r="S47" s="23"/>
      <c r="T47" s="77"/>
      <c r="U47" s="24"/>
      <c r="V47" s="25"/>
      <c r="W47" s="65"/>
      <c r="X47" s="68"/>
      <c r="Y47" s="63"/>
      <c r="Z47" s="85">
        <v>71</v>
      </c>
      <c r="AA47" s="85"/>
      <c r="AB47" s="85"/>
      <c r="AC47" s="85"/>
      <c r="AD47" s="85"/>
      <c r="AE47" s="85">
        <v>65</v>
      </c>
      <c r="AF47" s="85"/>
      <c r="AG47" s="76">
        <f t="shared" si="11"/>
        <v>2</v>
      </c>
      <c r="AH47" s="38">
        <f t="shared" si="12"/>
        <v>68</v>
      </c>
      <c r="AI47" s="39">
        <f t="shared" si="13"/>
      </c>
    </row>
    <row r="48" spans="1:35" ht="18" customHeight="1" thickBot="1">
      <c r="A48" s="50"/>
      <c r="B48" s="44" t="s">
        <v>164</v>
      </c>
      <c r="C48" s="45"/>
      <c r="D48" s="80"/>
      <c r="E48" s="16"/>
      <c r="F48" s="17"/>
      <c r="G48" s="17"/>
      <c r="H48" s="17"/>
      <c r="I48" s="17"/>
      <c r="J48" s="18"/>
      <c r="K48" s="73"/>
      <c r="L48" s="19"/>
      <c r="M48" s="20"/>
      <c r="N48" s="21"/>
      <c r="O48" s="22"/>
      <c r="P48" s="22"/>
      <c r="Q48" s="22"/>
      <c r="R48" s="22"/>
      <c r="S48" s="23"/>
      <c r="T48" s="77"/>
      <c r="U48" s="24"/>
      <c r="V48" s="25"/>
      <c r="W48" s="65"/>
      <c r="X48" s="68"/>
      <c r="Y48" s="63"/>
      <c r="Z48" s="85"/>
      <c r="AA48" s="85"/>
      <c r="AB48" s="85"/>
      <c r="AC48" s="85"/>
      <c r="AD48" s="85">
        <v>77</v>
      </c>
      <c r="AE48" s="85">
        <v>71</v>
      </c>
      <c r="AF48" s="85"/>
      <c r="AG48" s="76">
        <f t="shared" si="11"/>
        <v>2</v>
      </c>
      <c r="AH48" s="38">
        <f t="shared" si="12"/>
        <v>74</v>
      </c>
      <c r="AI48" s="39">
        <f t="shared" si="13"/>
      </c>
    </row>
    <row r="49" spans="1:35" ht="18" customHeight="1" thickBot="1">
      <c r="A49" s="50"/>
      <c r="B49" s="44" t="s">
        <v>141</v>
      </c>
      <c r="C49" s="51"/>
      <c r="D49" s="81"/>
      <c r="E49" s="16"/>
      <c r="F49" s="17"/>
      <c r="G49" s="17"/>
      <c r="H49" s="17"/>
      <c r="I49" s="17"/>
      <c r="J49" s="18"/>
      <c r="K49" s="73"/>
      <c r="L49" s="19"/>
      <c r="M49" s="20"/>
      <c r="N49" s="21"/>
      <c r="O49" s="22"/>
      <c r="P49" s="22"/>
      <c r="Q49" s="22"/>
      <c r="R49" s="22"/>
      <c r="S49" s="23"/>
      <c r="T49" s="77"/>
      <c r="U49" s="24"/>
      <c r="V49" s="25"/>
      <c r="W49" s="65"/>
      <c r="X49" s="68"/>
      <c r="Y49" s="63"/>
      <c r="Z49" s="85"/>
      <c r="AA49" s="85">
        <v>78</v>
      </c>
      <c r="AB49" s="85"/>
      <c r="AC49" s="85">
        <v>70</v>
      </c>
      <c r="AD49" s="85"/>
      <c r="AE49" s="85"/>
      <c r="AF49" s="85"/>
      <c r="AG49" s="76">
        <f t="shared" si="11"/>
        <v>2</v>
      </c>
      <c r="AH49" s="38">
        <f t="shared" si="12"/>
        <v>74</v>
      </c>
      <c r="AI49" s="39">
        <f t="shared" si="13"/>
      </c>
    </row>
    <row r="50" spans="1:35" ht="18" customHeight="1" thickBot="1">
      <c r="A50" s="50">
        <v>508</v>
      </c>
      <c r="B50" s="44" t="s">
        <v>151</v>
      </c>
      <c r="C50" s="45" t="s">
        <v>100</v>
      </c>
      <c r="D50" s="80"/>
      <c r="E50" s="28"/>
      <c r="F50" s="26"/>
      <c r="G50" s="26"/>
      <c r="H50" s="26"/>
      <c r="I50" s="26"/>
      <c r="J50" s="27"/>
      <c r="K50" s="74"/>
      <c r="L50" s="19"/>
      <c r="M50" s="20"/>
      <c r="N50" s="21"/>
      <c r="O50" s="22"/>
      <c r="P50" s="22"/>
      <c r="Q50" s="22"/>
      <c r="R50" s="22"/>
      <c r="S50" s="23"/>
      <c r="T50" s="77"/>
      <c r="U50" s="24"/>
      <c r="V50" s="25"/>
      <c r="W50" s="65"/>
      <c r="X50" s="68"/>
      <c r="Y50" s="63"/>
      <c r="Z50" s="85"/>
      <c r="AA50" s="85"/>
      <c r="AB50" s="85">
        <v>75</v>
      </c>
      <c r="AC50" s="85"/>
      <c r="AD50" s="85">
        <v>75</v>
      </c>
      <c r="AE50" s="85"/>
      <c r="AF50" s="85"/>
      <c r="AG50" s="76">
        <f t="shared" si="11"/>
        <v>2</v>
      </c>
      <c r="AH50" s="38">
        <f t="shared" si="12"/>
        <v>75</v>
      </c>
      <c r="AI50" s="39">
        <f t="shared" si="13"/>
      </c>
    </row>
    <row r="51" spans="1:35" ht="18" customHeight="1" thickBot="1">
      <c r="A51" s="50"/>
      <c r="B51" s="44" t="s">
        <v>138</v>
      </c>
      <c r="C51" s="45"/>
      <c r="D51" s="80"/>
      <c r="E51" s="28"/>
      <c r="F51" s="26"/>
      <c r="G51" s="26"/>
      <c r="H51" s="26"/>
      <c r="I51" s="26"/>
      <c r="J51" s="27"/>
      <c r="K51" s="74"/>
      <c r="L51" s="19"/>
      <c r="M51" s="20"/>
      <c r="N51" s="21"/>
      <c r="O51" s="22"/>
      <c r="P51" s="22"/>
      <c r="Q51" s="22"/>
      <c r="R51" s="22"/>
      <c r="S51" s="23"/>
      <c r="T51" s="77"/>
      <c r="U51" s="24"/>
      <c r="V51" s="25"/>
      <c r="W51" s="65"/>
      <c r="X51" s="68"/>
      <c r="Y51" s="63"/>
      <c r="Z51" s="85"/>
      <c r="AA51" s="85">
        <v>78</v>
      </c>
      <c r="AB51" s="85"/>
      <c r="AC51" s="85"/>
      <c r="AD51" s="85"/>
      <c r="AE51" s="85"/>
      <c r="AF51" s="85">
        <v>75</v>
      </c>
      <c r="AG51" s="76">
        <f t="shared" si="11"/>
        <v>2</v>
      </c>
      <c r="AH51" s="38">
        <f t="shared" si="12"/>
        <v>76.5</v>
      </c>
      <c r="AI51" s="39">
        <f t="shared" si="13"/>
      </c>
    </row>
    <row r="52" spans="1:35" ht="18" customHeight="1" thickBot="1">
      <c r="A52" s="50"/>
      <c r="B52" s="44" t="s">
        <v>163</v>
      </c>
      <c r="C52" s="45" t="s">
        <v>1</v>
      </c>
      <c r="D52" s="80"/>
      <c r="E52" s="16"/>
      <c r="F52" s="17"/>
      <c r="G52" s="17"/>
      <c r="H52" s="17"/>
      <c r="I52" s="17"/>
      <c r="J52" s="18"/>
      <c r="K52" s="73"/>
      <c r="L52" s="19"/>
      <c r="M52" s="20"/>
      <c r="N52" s="21"/>
      <c r="O52" s="22"/>
      <c r="P52" s="22"/>
      <c r="Q52" s="22"/>
      <c r="R52" s="22"/>
      <c r="S52" s="23"/>
      <c r="T52" s="77"/>
      <c r="U52" s="24"/>
      <c r="V52" s="25"/>
      <c r="W52" s="65"/>
      <c r="X52" s="68"/>
      <c r="Y52" s="63"/>
      <c r="Z52" s="85"/>
      <c r="AA52" s="85"/>
      <c r="AB52" s="85"/>
      <c r="AC52" s="85"/>
      <c r="AD52" s="85">
        <v>76</v>
      </c>
      <c r="AE52" s="85">
        <v>79</v>
      </c>
      <c r="AF52" s="85"/>
      <c r="AG52" s="76">
        <f t="shared" si="11"/>
        <v>2</v>
      </c>
      <c r="AH52" s="38">
        <f t="shared" si="12"/>
        <v>77.5</v>
      </c>
      <c r="AI52" s="39">
        <f t="shared" si="13"/>
      </c>
    </row>
    <row r="53" spans="1:35" ht="18" customHeight="1" thickBot="1">
      <c r="A53" s="50"/>
      <c r="B53" s="44" t="s">
        <v>170</v>
      </c>
      <c r="C53" s="45" t="s">
        <v>7</v>
      </c>
      <c r="D53" s="81"/>
      <c r="E53" s="16"/>
      <c r="F53" s="17"/>
      <c r="G53" s="17"/>
      <c r="H53" s="17"/>
      <c r="I53" s="17"/>
      <c r="J53" s="18"/>
      <c r="K53" s="73"/>
      <c r="L53" s="19"/>
      <c r="M53" s="20"/>
      <c r="N53" s="21"/>
      <c r="O53" s="22"/>
      <c r="P53" s="22"/>
      <c r="Q53" s="22"/>
      <c r="R53" s="22"/>
      <c r="S53" s="23"/>
      <c r="T53" s="77"/>
      <c r="U53" s="24"/>
      <c r="V53" s="25"/>
      <c r="W53" s="65"/>
      <c r="X53" s="68"/>
      <c r="Y53" s="63"/>
      <c r="Z53" s="85"/>
      <c r="AA53" s="85"/>
      <c r="AB53" s="85"/>
      <c r="AC53" s="85"/>
      <c r="AD53" s="85"/>
      <c r="AE53" s="85">
        <v>82</v>
      </c>
      <c r="AF53" s="85">
        <v>84</v>
      </c>
      <c r="AG53" s="76">
        <f t="shared" si="11"/>
        <v>2</v>
      </c>
      <c r="AH53" s="38">
        <f t="shared" si="12"/>
        <v>83</v>
      </c>
      <c r="AI53" s="39">
        <f t="shared" si="13"/>
      </c>
    </row>
    <row r="54" spans="1:35" ht="18" customHeight="1" thickBot="1">
      <c r="A54" s="50"/>
      <c r="B54" s="44" t="s">
        <v>165</v>
      </c>
      <c r="C54" s="45"/>
      <c r="D54" s="80"/>
      <c r="E54" s="28"/>
      <c r="F54" s="26"/>
      <c r="G54" s="26"/>
      <c r="H54" s="26"/>
      <c r="I54" s="26"/>
      <c r="J54" s="27"/>
      <c r="K54" s="74"/>
      <c r="L54" s="19"/>
      <c r="M54" s="20"/>
      <c r="N54" s="21"/>
      <c r="O54" s="22"/>
      <c r="P54" s="22"/>
      <c r="Q54" s="22"/>
      <c r="R54" s="22"/>
      <c r="S54" s="23"/>
      <c r="T54" s="77"/>
      <c r="U54" s="24"/>
      <c r="V54" s="25"/>
      <c r="W54" s="65"/>
      <c r="X54" s="68"/>
      <c r="Y54" s="63"/>
      <c r="Z54" s="85"/>
      <c r="AA54" s="85"/>
      <c r="AB54" s="85"/>
      <c r="AC54" s="85"/>
      <c r="AD54" s="85"/>
      <c r="AE54" s="85"/>
      <c r="AF54" s="85">
        <v>48</v>
      </c>
      <c r="AG54" s="76">
        <f t="shared" si="11"/>
        <v>1</v>
      </c>
      <c r="AH54" s="38">
        <f t="shared" si="12"/>
        <v>48</v>
      </c>
      <c r="AI54" s="39">
        <f t="shared" si="13"/>
      </c>
    </row>
    <row r="55" spans="1:35" ht="18" customHeight="1" thickBot="1">
      <c r="A55" s="50"/>
      <c r="B55" s="44" t="s">
        <v>133</v>
      </c>
      <c r="C55" s="45"/>
      <c r="D55" s="81"/>
      <c r="E55" s="16"/>
      <c r="F55" s="17"/>
      <c r="G55" s="17"/>
      <c r="H55" s="17"/>
      <c r="I55" s="17"/>
      <c r="J55" s="18"/>
      <c r="K55" s="73"/>
      <c r="L55" s="19"/>
      <c r="M55" s="20"/>
      <c r="N55" s="21"/>
      <c r="O55" s="22"/>
      <c r="P55" s="22"/>
      <c r="Q55" s="22"/>
      <c r="R55" s="22"/>
      <c r="S55" s="23"/>
      <c r="T55" s="77"/>
      <c r="U55" s="24"/>
      <c r="V55" s="25"/>
      <c r="W55" s="65"/>
      <c r="X55" s="68"/>
      <c r="Y55" s="63"/>
      <c r="Z55" s="85"/>
      <c r="AA55" s="85">
        <v>50</v>
      </c>
      <c r="AB55" s="85"/>
      <c r="AC55" s="85"/>
      <c r="AD55" s="85"/>
      <c r="AE55" s="85"/>
      <c r="AF55" s="85"/>
      <c r="AG55" s="76">
        <f t="shared" si="11"/>
        <v>1</v>
      </c>
      <c r="AH55" s="38">
        <f t="shared" si="12"/>
        <v>50</v>
      </c>
      <c r="AI55" s="39">
        <f t="shared" si="13"/>
      </c>
    </row>
    <row r="56" spans="1:35" ht="18" customHeight="1" thickBot="1">
      <c r="A56" s="50"/>
      <c r="B56" s="44" t="s">
        <v>166</v>
      </c>
      <c r="C56" s="45"/>
      <c r="D56" s="80"/>
      <c r="E56" s="16"/>
      <c r="F56" s="17"/>
      <c r="G56" s="17"/>
      <c r="H56" s="17"/>
      <c r="I56" s="17"/>
      <c r="J56" s="18"/>
      <c r="K56" s="73"/>
      <c r="L56" s="19"/>
      <c r="M56" s="20"/>
      <c r="N56" s="21"/>
      <c r="O56" s="22"/>
      <c r="P56" s="22"/>
      <c r="Q56" s="22"/>
      <c r="R56" s="22"/>
      <c r="S56" s="23"/>
      <c r="T56" s="77"/>
      <c r="U56" s="24"/>
      <c r="V56" s="25"/>
      <c r="W56" s="65"/>
      <c r="X56" s="68"/>
      <c r="Y56" s="63"/>
      <c r="Z56" s="85"/>
      <c r="AA56" s="85"/>
      <c r="AB56" s="85"/>
      <c r="AC56" s="85"/>
      <c r="AD56" s="85"/>
      <c r="AE56" s="85"/>
      <c r="AF56" s="85">
        <v>55</v>
      </c>
      <c r="AG56" s="76">
        <f t="shared" si="11"/>
        <v>1</v>
      </c>
      <c r="AH56" s="38">
        <f t="shared" si="12"/>
        <v>55</v>
      </c>
      <c r="AI56" s="39">
        <f t="shared" si="13"/>
      </c>
    </row>
    <row r="57" spans="1:35" ht="18" customHeight="1" thickBot="1">
      <c r="A57" s="50"/>
      <c r="B57" s="44" t="s">
        <v>168</v>
      </c>
      <c r="C57" s="51"/>
      <c r="D57" s="81"/>
      <c r="E57" s="16"/>
      <c r="F57" s="17"/>
      <c r="G57" s="17"/>
      <c r="H57" s="17"/>
      <c r="I57" s="17"/>
      <c r="J57" s="18"/>
      <c r="K57" s="73"/>
      <c r="L57" s="19"/>
      <c r="M57" s="20"/>
      <c r="N57" s="21"/>
      <c r="O57" s="22"/>
      <c r="P57" s="22"/>
      <c r="Q57" s="22"/>
      <c r="R57" s="22"/>
      <c r="S57" s="23"/>
      <c r="T57" s="77"/>
      <c r="U57" s="24"/>
      <c r="V57" s="25"/>
      <c r="W57" s="65"/>
      <c r="X57" s="68"/>
      <c r="Y57" s="63"/>
      <c r="Z57" s="85"/>
      <c r="AA57" s="85"/>
      <c r="AB57" s="85"/>
      <c r="AC57" s="85"/>
      <c r="AD57" s="85"/>
      <c r="AE57" s="85"/>
      <c r="AF57" s="85">
        <v>58</v>
      </c>
      <c r="AG57" s="76">
        <f t="shared" si="11"/>
        <v>1</v>
      </c>
      <c r="AH57" s="38">
        <f t="shared" si="12"/>
        <v>58</v>
      </c>
      <c r="AI57" s="39">
        <f t="shared" si="13"/>
      </c>
    </row>
    <row r="58" spans="1:35" ht="18" customHeight="1" thickBot="1">
      <c r="A58" s="50">
        <v>300</v>
      </c>
      <c r="B58" s="44" t="s">
        <v>32</v>
      </c>
      <c r="C58" s="45" t="s">
        <v>33</v>
      </c>
      <c r="D58" s="80">
        <v>1991</v>
      </c>
      <c r="E58" s="28"/>
      <c r="F58" s="26"/>
      <c r="G58" s="26"/>
      <c r="H58" s="26"/>
      <c r="I58" s="26"/>
      <c r="J58" s="27">
        <v>76</v>
      </c>
      <c r="K58" s="74">
        <f>COUNT(E58:J58)</f>
        <v>1</v>
      </c>
      <c r="L58" s="19">
        <f>SUM(E58:J58)/COUNT(E58:J58)</f>
        <v>76</v>
      </c>
      <c r="M58" s="20">
        <f>IF(COUNT(E58:J58)&gt;=4,SMALL(E58:J58,1)+SMALL(E58:J58,2)+SMALL(E58:J58,3)+SMALL(E58:J58,4),"")</f>
      </c>
      <c r="N58" s="21">
        <v>67</v>
      </c>
      <c r="O58" s="22">
        <v>62</v>
      </c>
      <c r="P58" s="22"/>
      <c r="Q58" s="22"/>
      <c r="R58" s="22"/>
      <c r="S58" s="23"/>
      <c r="T58" s="77">
        <f>COUNT(N58:S58)</f>
        <v>2</v>
      </c>
      <c r="U58" s="24">
        <f>SUM(N58:S58)/COUNT(N58:S58)</f>
        <v>64.5</v>
      </c>
      <c r="V58" s="25">
        <f>IF(COUNT(N58:S58)&gt;=4,SMALL(N58:S58,1)+SMALL(N58:S58,2)+SMALL(N58:S58,3)+SMALL(N58:S58,4),"")</f>
      </c>
      <c r="W58" s="65">
        <f>IF(L58="","",U58-L58)</f>
        <v>-11.5</v>
      </c>
      <c r="X58" s="68"/>
      <c r="Y58" s="63">
        <f>IF(OR(T58=0,K58=0),"",SMALL(N58:S58,1)-SMALL(E58:J58,1))</f>
        <v>-14</v>
      </c>
      <c r="Z58" s="85">
        <v>59</v>
      </c>
      <c r="AA58" s="85"/>
      <c r="AB58" s="85"/>
      <c r="AC58" s="85"/>
      <c r="AD58" s="85"/>
      <c r="AE58" s="85"/>
      <c r="AF58" s="85"/>
      <c r="AG58" s="76">
        <f t="shared" si="11"/>
        <v>1</v>
      </c>
      <c r="AH58" s="38">
        <f t="shared" si="12"/>
        <v>59</v>
      </c>
      <c r="AI58" s="39">
        <f t="shared" si="13"/>
      </c>
    </row>
    <row r="59" spans="1:35" ht="18" customHeight="1" thickBot="1">
      <c r="A59" s="50">
        <v>60</v>
      </c>
      <c r="B59" s="44" t="s">
        <v>40</v>
      </c>
      <c r="C59" s="45" t="s">
        <v>41</v>
      </c>
      <c r="D59" s="81">
        <v>1977</v>
      </c>
      <c r="E59" s="16"/>
      <c r="F59" s="17"/>
      <c r="G59" s="17"/>
      <c r="H59" s="17"/>
      <c r="I59" s="17"/>
      <c r="J59" s="18"/>
      <c r="K59" s="73">
        <f>COUNT(E59:J59)</f>
        <v>0</v>
      </c>
      <c r="L59" s="19"/>
      <c r="M59" s="20">
        <f>IF(COUNT(E59:J59)&gt;=4,SMALL(E59:J59,1)+SMALL(E59:J59,2)+SMALL(E59:J59,3)+SMALL(E59:J59,4),"")</f>
      </c>
      <c r="N59" s="21">
        <v>66</v>
      </c>
      <c r="O59" s="22"/>
      <c r="P59" s="22"/>
      <c r="Q59" s="22">
        <v>60</v>
      </c>
      <c r="R59" s="22">
        <v>61</v>
      </c>
      <c r="S59" s="23">
        <v>67</v>
      </c>
      <c r="T59" s="77">
        <f>COUNT(N59:S59)</f>
        <v>4</v>
      </c>
      <c r="U59" s="24">
        <f>SUM(N59:S59)/COUNT(N59:S59)</f>
        <v>63.5</v>
      </c>
      <c r="V59" s="25">
        <f>IF(COUNT(N59:S59)&gt;=4,SMALL(N59:S59,1)+SMALL(N59:S59,2)+SMALL(N59:S59,3)+SMALL(N59:S59,4),"")</f>
        <v>254</v>
      </c>
      <c r="W59" s="65"/>
      <c r="X59" s="68"/>
      <c r="Y59" s="63"/>
      <c r="Z59" s="85">
        <v>59</v>
      </c>
      <c r="AA59" s="85"/>
      <c r="AB59" s="85"/>
      <c r="AC59" s="85"/>
      <c r="AD59" s="85"/>
      <c r="AE59" s="85"/>
      <c r="AF59" s="85"/>
      <c r="AG59" s="76">
        <f t="shared" si="11"/>
        <v>1</v>
      </c>
      <c r="AH59" s="38">
        <f t="shared" si="12"/>
        <v>59</v>
      </c>
      <c r="AI59" s="39">
        <f t="shared" si="13"/>
      </c>
    </row>
    <row r="60" spans="1:35" ht="18" customHeight="1" thickBot="1">
      <c r="A60" s="50">
        <v>104</v>
      </c>
      <c r="B60" s="44" t="s">
        <v>45</v>
      </c>
      <c r="C60" s="45" t="s">
        <v>46</v>
      </c>
      <c r="D60" s="80"/>
      <c r="E60" s="28"/>
      <c r="F60" s="26"/>
      <c r="G60" s="17">
        <v>67</v>
      </c>
      <c r="H60" s="17">
        <v>65</v>
      </c>
      <c r="I60" s="17"/>
      <c r="J60" s="18">
        <v>63</v>
      </c>
      <c r="K60" s="73">
        <f>COUNT(E60:J60)</f>
        <v>3</v>
      </c>
      <c r="L60" s="19">
        <f>SUM(E60:J60)/COUNT(E60:J60)</f>
        <v>65</v>
      </c>
      <c r="M60" s="20">
        <f>IF(COUNT(E60:J60)&gt;=4,SMALL(E60:J60,1)+SMALL(E60:J60,2)+SMALL(E60:J60,3)+SMALL(E60:J60,4),"")</f>
      </c>
      <c r="N60" s="21">
        <v>68</v>
      </c>
      <c r="O60" s="22">
        <v>67</v>
      </c>
      <c r="P60" s="22"/>
      <c r="Q60" s="22"/>
      <c r="R60" s="22"/>
      <c r="S60" s="23"/>
      <c r="T60" s="77">
        <f>COUNT(N60:S60)</f>
        <v>2</v>
      </c>
      <c r="U60" s="24">
        <f>SUM(N60:S60)/COUNT(N60:S60)</f>
        <v>67.5</v>
      </c>
      <c r="V60" s="25">
        <f>IF(COUNT(N60:S60)&gt;=4,SMALL(N60:S60,1)+SMALL(N60:S60,2)+SMALL(N60:S60,3)+SMALL(N60:S60,4),"")</f>
      </c>
      <c r="W60" s="65">
        <f>IF(L60="","",U60-L60)</f>
        <v>2.5</v>
      </c>
      <c r="X60" s="68"/>
      <c r="Y60" s="63">
        <f>IF(OR(T60=0,K60=0),"",SMALL(N60:S60,1)-SMALL(E60:J60,1))</f>
        <v>4</v>
      </c>
      <c r="Z60" s="85"/>
      <c r="AA60" s="85"/>
      <c r="AB60" s="85"/>
      <c r="AC60" s="85"/>
      <c r="AD60" s="85"/>
      <c r="AE60" s="85"/>
      <c r="AF60" s="85">
        <v>60</v>
      </c>
      <c r="AG60" s="76">
        <f t="shared" si="11"/>
        <v>1</v>
      </c>
      <c r="AH60" s="38">
        <f t="shared" si="12"/>
        <v>60</v>
      </c>
      <c r="AI60" s="39">
        <f t="shared" si="13"/>
      </c>
    </row>
    <row r="61" spans="1:35" ht="18" customHeight="1" thickBot="1">
      <c r="A61" s="50"/>
      <c r="B61" s="44" t="s">
        <v>60</v>
      </c>
      <c r="C61" s="45" t="s">
        <v>44</v>
      </c>
      <c r="D61" s="80">
        <v>1967</v>
      </c>
      <c r="E61" s="28"/>
      <c r="F61" s="26"/>
      <c r="G61" s="26"/>
      <c r="H61" s="26"/>
      <c r="I61" s="26"/>
      <c r="J61" s="27"/>
      <c r="K61" s="74">
        <f>COUNT(E61:J61)</f>
        <v>0</v>
      </c>
      <c r="L61" s="19"/>
      <c r="M61" s="20">
        <f>IF(COUNT(E61:J61)&gt;=4,SMALL(E61:J61,1)+SMALL(E61:J61,2)+SMALL(E61:J61,3)+SMALL(E61:J61,4),"")</f>
      </c>
      <c r="N61" s="21">
        <v>80</v>
      </c>
      <c r="O61" s="22"/>
      <c r="P61" s="22"/>
      <c r="Q61" s="22"/>
      <c r="R61" s="22"/>
      <c r="S61" s="23">
        <v>70</v>
      </c>
      <c r="T61" s="77">
        <f>COUNT(N61:S61)</f>
        <v>2</v>
      </c>
      <c r="U61" s="24">
        <f>SUM(N61:S61)/COUNT(N61:S61)</f>
        <v>75</v>
      </c>
      <c r="V61" s="25">
        <f>IF(COUNT(N61:S61)&gt;=4,SMALL(N61:S61,1)+SMALL(N61:S61,2)+SMALL(N61:S61,3)+SMALL(N61:S61,4),"")</f>
      </c>
      <c r="W61" s="65"/>
      <c r="X61" s="68"/>
      <c r="Y61" s="63"/>
      <c r="Z61" s="85"/>
      <c r="AA61" s="85"/>
      <c r="AB61" s="85"/>
      <c r="AC61" s="85"/>
      <c r="AD61" s="85"/>
      <c r="AE61" s="85">
        <v>63</v>
      </c>
      <c r="AF61" s="85"/>
      <c r="AG61" s="76">
        <f t="shared" si="11"/>
        <v>1</v>
      </c>
      <c r="AH61" s="38">
        <f t="shared" si="12"/>
        <v>63</v>
      </c>
      <c r="AI61" s="39">
        <f t="shared" si="13"/>
      </c>
    </row>
    <row r="62" spans="1:35" ht="18" customHeight="1" thickBot="1">
      <c r="A62" s="50"/>
      <c r="B62" s="44" t="s">
        <v>42</v>
      </c>
      <c r="C62" s="45"/>
      <c r="D62" s="80"/>
      <c r="E62" s="28"/>
      <c r="F62" s="26"/>
      <c r="G62" s="26"/>
      <c r="H62" s="26"/>
      <c r="I62" s="26"/>
      <c r="J62" s="27"/>
      <c r="K62" s="74">
        <f>COUNT(E62:J62)</f>
        <v>0</v>
      </c>
      <c r="L62" s="19"/>
      <c r="M62" s="20">
        <f>IF(COUNT(E62:J62)&gt;=4,SMALL(E62:J62,1)+SMALL(E62:J62,2)+SMALL(E62:J62,3)+SMALL(E62:J62,4),"")</f>
      </c>
      <c r="N62" s="21"/>
      <c r="O62" s="22"/>
      <c r="P62" s="22">
        <v>71</v>
      </c>
      <c r="Q62" s="22">
        <v>66</v>
      </c>
      <c r="R62" s="22"/>
      <c r="S62" s="23">
        <v>74</v>
      </c>
      <c r="T62" s="77">
        <f>COUNT(N62:S62)</f>
        <v>3</v>
      </c>
      <c r="U62" s="24">
        <f>SUM(N62:S62)/COUNT(N62:S62)</f>
        <v>70.33333333333333</v>
      </c>
      <c r="V62" s="25">
        <f>IF(COUNT(N62:S62)&gt;=4,SMALL(N62:S62,1)+SMALL(N62:S62,2)+SMALL(N62:S62,3)+SMALL(N62:S62,4),"")</f>
      </c>
      <c r="W62" s="65"/>
      <c r="X62" s="68"/>
      <c r="Y62" s="63"/>
      <c r="Z62" s="85"/>
      <c r="AA62" s="85"/>
      <c r="AB62" s="85">
        <v>64</v>
      </c>
      <c r="AC62" s="85"/>
      <c r="AD62" s="85"/>
      <c r="AE62" s="85"/>
      <c r="AF62" s="85"/>
      <c r="AG62" s="76">
        <f t="shared" si="11"/>
        <v>1</v>
      </c>
      <c r="AH62" s="38">
        <f t="shared" si="12"/>
        <v>64</v>
      </c>
      <c r="AI62" s="39">
        <f t="shared" si="13"/>
      </c>
    </row>
    <row r="63" spans="1:35" ht="18" customHeight="1" thickBot="1">
      <c r="A63" s="50"/>
      <c r="B63" s="44" t="s">
        <v>160</v>
      </c>
      <c r="C63" s="45"/>
      <c r="D63" s="81"/>
      <c r="E63" s="16"/>
      <c r="F63" s="17"/>
      <c r="G63" s="17"/>
      <c r="H63" s="17"/>
      <c r="I63" s="17"/>
      <c r="J63" s="18"/>
      <c r="K63" s="73"/>
      <c r="L63" s="19"/>
      <c r="M63" s="20"/>
      <c r="N63" s="21"/>
      <c r="O63" s="22"/>
      <c r="P63" s="22"/>
      <c r="Q63" s="22"/>
      <c r="R63" s="22"/>
      <c r="S63" s="23"/>
      <c r="T63" s="77"/>
      <c r="U63" s="24"/>
      <c r="V63" s="25"/>
      <c r="W63" s="65"/>
      <c r="X63" s="68"/>
      <c r="Y63" s="63"/>
      <c r="Z63" s="85"/>
      <c r="AA63" s="85"/>
      <c r="AB63" s="85"/>
      <c r="AC63" s="85">
        <v>64</v>
      </c>
      <c r="AD63" s="85"/>
      <c r="AE63" s="85"/>
      <c r="AF63" s="85"/>
      <c r="AG63" s="76">
        <f t="shared" si="11"/>
        <v>1</v>
      </c>
      <c r="AH63" s="38">
        <f t="shared" si="12"/>
        <v>64</v>
      </c>
      <c r="AI63" s="39">
        <f t="shared" si="13"/>
      </c>
    </row>
    <row r="64" spans="1:35" ht="18" customHeight="1" thickBot="1">
      <c r="A64" s="50">
        <v>490</v>
      </c>
      <c r="B64" s="44" t="s">
        <v>135</v>
      </c>
      <c r="C64" s="45"/>
      <c r="D64" s="82"/>
      <c r="E64" s="16"/>
      <c r="F64" s="17"/>
      <c r="G64" s="17"/>
      <c r="H64" s="17"/>
      <c r="I64" s="17"/>
      <c r="J64" s="18"/>
      <c r="K64" s="73"/>
      <c r="L64" s="19"/>
      <c r="M64" s="20"/>
      <c r="N64" s="21"/>
      <c r="O64" s="22"/>
      <c r="P64" s="22"/>
      <c r="Q64" s="22"/>
      <c r="R64" s="22"/>
      <c r="S64" s="23"/>
      <c r="T64" s="77"/>
      <c r="U64" s="24"/>
      <c r="V64" s="25"/>
      <c r="W64" s="65"/>
      <c r="X64" s="68"/>
      <c r="Y64" s="63"/>
      <c r="Z64" s="85"/>
      <c r="AA64" s="85">
        <v>64</v>
      </c>
      <c r="AB64" s="85"/>
      <c r="AC64" s="85"/>
      <c r="AD64" s="85"/>
      <c r="AE64" s="85"/>
      <c r="AF64" s="85"/>
      <c r="AG64" s="76">
        <f t="shared" si="11"/>
        <v>1</v>
      </c>
      <c r="AH64" s="38">
        <f t="shared" si="12"/>
        <v>64</v>
      </c>
      <c r="AI64" s="39">
        <f t="shared" si="13"/>
      </c>
    </row>
    <row r="65" spans="1:35" ht="18" customHeight="1" thickBot="1">
      <c r="A65" s="50">
        <v>263</v>
      </c>
      <c r="B65" s="44" t="s">
        <v>16</v>
      </c>
      <c r="C65" s="45" t="s">
        <v>17</v>
      </c>
      <c r="D65" s="80">
        <v>1982</v>
      </c>
      <c r="E65" s="28"/>
      <c r="F65" s="26"/>
      <c r="G65" s="26"/>
      <c r="H65" s="26"/>
      <c r="I65" s="26"/>
      <c r="J65" s="27"/>
      <c r="K65" s="74">
        <f>COUNT(E65:J65)</f>
        <v>0</v>
      </c>
      <c r="L65" s="19"/>
      <c r="M65" s="20">
        <f>IF(COUNT(E65:J65)&gt;=4,SMALL(E65:J65,1)+SMALL(E65:J65,2)+SMALL(E65:J65,3)+SMALL(E65:J65,4),"")</f>
      </c>
      <c r="N65" s="21">
        <v>76</v>
      </c>
      <c r="O65" s="22">
        <v>73</v>
      </c>
      <c r="P65" s="22"/>
      <c r="Q65" s="22">
        <v>66</v>
      </c>
      <c r="R65" s="22">
        <v>69</v>
      </c>
      <c r="S65" s="23">
        <v>73</v>
      </c>
      <c r="T65" s="77">
        <f>COUNT(N65:S65)</f>
        <v>5</v>
      </c>
      <c r="U65" s="24">
        <f>SUM(N65:S65)/COUNT(N65:S65)</f>
        <v>71.4</v>
      </c>
      <c r="V65" s="25">
        <f>IF(COUNT(N65:S65)&gt;=4,SMALL(N65:S65,1)+SMALL(N65:S65,2)+SMALL(N65:S65,3)+SMALL(N65:S65,4),"")</f>
        <v>281</v>
      </c>
      <c r="W65" s="65"/>
      <c r="X65" s="68"/>
      <c r="Y65" s="63"/>
      <c r="Z65" s="85"/>
      <c r="AA65" s="85">
        <v>65</v>
      </c>
      <c r="AB65" s="85"/>
      <c r="AC65" s="85"/>
      <c r="AD65" s="85"/>
      <c r="AE65" s="85"/>
      <c r="AF65" s="85"/>
      <c r="AG65" s="76">
        <f t="shared" si="11"/>
        <v>1</v>
      </c>
      <c r="AH65" s="38">
        <f t="shared" si="12"/>
        <v>65</v>
      </c>
      <c r="AI65" s="39">
        <f t="shared" si="13"/>
      </c>
    </row>
    <row r="66" spans="1:35" ht="18" customHeight="1" thickBot="1">
      <c r="A66" s="50"/>
      <c r="B66" s="44" t="s">
        <v>161</v>
      </c>
      <c r="C66" s="45"/>
      <c r="D66" s="80"/>
      <c r="E66" s="16"/>
      <c r="F66" s="17"/>
      <c r="G66" s="17"/>
      <c r="H66" s="17"/>
      <c r="I66" s="17"/>
      <c r="J66" s="18"/>
      <c r="K66" s="73"/>
      <c r="L66" s="19"/>
      <c r="M66" s="20"/>
      <c r="N66" s="21"/>
      <c r="O66" s="22"/>
      <c r="P66" s="22"/>
      <c r="Q66" s="22"/>
      <c r="R66" s="22"/>
      <c r="S66" s="23"/>
      <c r="T66" s="77"/>
      <c r="U66" s="24"/>
      <c r="V66" s="25"/>
      <c r="W66" s="65"/>
      <c r="X66" s="68"/>
      <c r="Y66" s="63"/>
      <c r="Z66" s="85"/>
      <c r="AA66" s="85"/>
      <c r="AB66" s="85"/>
      <c r="AC66" s="85">
        <v>67</v>
      </c>
      <c r="AD66" s="85"/>
      <c r="AE66" s="85"/>
      <c r="AF66" s="85"/>
      <c r="AG66" s="76">
        <f t="shared" si="11"/>
        <v>1</v>
      </c>
      <c r="AH66" s="38">
        <f t="shared" si="12"/>
        <v>67</v>
      </c>
      <c r="AI66" s="39">
        <f t="shared" si="13"/>
      </c>
    </row>
    <row r="67" spans="1:35" ht="18" customHeight="1" thickBot="1">
      <c r="A67" s="50"/>
      <c r="B67" s="44" t="s">
        <v>162</v>
      </c>
      <c r="C67" s="45"/>
      <c r="D67" s="80"/>
      <c r="E67" s="28"/>
      <c r="F67" s="26"/>
      <c r="G67" s="26"/>
      <c r="H67" s="26"/>
      <c r="I67" s="26"/>
      <c r="J67" s="27"/>
      <c r="K67" s="74"/>
      <c r="L67" s="19"/>
      <c r="M67" s="20"/>
      <c r="N67" s="21"/>
      <c r="O67" s="22"/>
      <c r="P67" s="22"/>
      <c r="Q67" s="22"/>
      <c r="R67" s="22"/>
      <c r="S67" s="23"/>
      <c r="T67" s="77"/>
      <c r="U67" s="24"/>
      <c r="V67" s="25"/>
      <c r="W67" s="65"/>
      <c r="X67" s="68"/>
      <c r="Y67" s="63"/>
      <c r="Z67" s="85"/>
      <c r="AA67" s="85"/>
      <c r="AB67" s="85"/>
      <c r="AC67" s="85">
        <v>67</v>
      </c>
      <c r="AD67" s="85"/>
      <c r="AE67" s="85"/>
      <c r="AF67" s="85"/>
      <c r="AG67" s="76">
        <f aca="true" t="shared" si="14" ref="AG67:AG98">COUNT(Z67:AF67)</f>
        <v>1</v>
      </c>
      <c r="AH67" s="38">
        <f aca="true" t="shared" si="15" ref="AH67:AH98">IF(SUM(Z67:AF67)=0,"",SUM(Z67:AF67)/COUNT(Z67:AF67))</f>
        <v>67</v>
      </c>
      <c r="AI67" s="39">
        <f aca="true" t="shared" si="16" ref="AI67:AI98">IF(COUNT(Z67:AF67)&gt;=4,SMALL(Z67:AF67,1)+SMALL(Z67:AF67,2)+SMALL(Z67:AF67,3)+SMALL(Z67:AF67,4),"")</f>
      </c>
    </row>
    <row r="68" spans="1:35" ht="18" customHeight="1" thickBot="1">
      <c r="A68" s="50"/>
      <c r="B68" s="44" t="s">
        <v>167</v>
      </c>
      <c r="C68" s="45"/>
      <c r="D68" s="80"/>
      <c r="E68" s="16"/>
      <c r="F68" s="17"/>
      <c r="G68" s="17"/>
      <c r="H68" s="17"/>
      <c r="I68" s="17"/>
      <c r="J68" s="18"/>
      <c r="K68" s="73"/>
      <c r="L68" s="19"/>
      <c r="M68" s="20"/>
      <c r="N68" s="21"/>
      <c r="O68" s="22"/>
      <c r="P68" s="22"/>
      <c r="Q68" s="22"/>
      <c r="R68" s="22"/>
      <c r="S68" s="23"/>
      <c r="T68" s="77"/>
      <c r="U68" s="24"/>
      <c r="V68" s="25"/>
      <c r="W68" s="65"/>
      <c r="X68" s="68"/>
      <c r="Y68" s="63"/>
      <c r="Z68" s="85"/>
      <c r="AA68" s="85"/>
      <c r="AB68" s="85"/>
      <c r="AC68" s="85"/>
      <c r="AD68" s="85"/>
      <c r="AE68" s="85"/>
      <c r="AF68" s="85">
        <v>68</v>
      </c>
      <c r="AG68" s="76">
        <f t="shared" si="14"/>
        <v>1</v>
      </c>
      <c r="AH68" s="38">
        <f t="shared" si="15"/>
        <v>68</v>
      </c>
      <c r="AI68" s="39">
        <f t="shared" si="16"/>
      </c>
    </row>
    <row r="69" spans="1:35" ht="18" customHeight="1" thickBot="1">
      <c r="A69" s="50">
        <v>487</v>
      </c>
      <c r="B69" s="44" t="s">
        <v>54</v>
      </c>
      <c r="C69" s="45" t="s">
        <v>55</v>
      </c>
      <c r="D69" s="81"/>
      <c r="E69" s="16"/>
      <c r="F69" s="17"/>
      <c r="G69" s="17"/>
      <c r="H69" s="17"/>
      <c r="I69" s="17"/>
      <c r="J69" s="18"/>
      <c r="K69" s="73">
        <f>COUNT(E69:J69)</f>
        <v>0</v>
      </c>
      <c r="L69" s="19"/>
      <c r="M69" s="20">
        <f>IF(COUNT(E69:J69)&gt;=4,SMALL(E69:J69,1)+SMALL(E69:J69,2)+SMALL(E69:J69,3)+SMALL(E69:J69,4),"")</f>
      </c>
      <c r="N69" s="21"/>
      <c r="O69" s="22"/>
      <c r="P69" s="22"/>
      <c r="Q69" s="22">
        <v>70</v>
      </c>
      <c r="R69" s="22">
        <v>69</v>
      </c>
      <c r="S69" s="23">
        <v>73</v>
      </c>
      <c r="T69" s="77">
        <f>COUNT(N69:S69)</f>
        <v>3</v>
      </c>
      <c r="U69" s="24">
        <f>SUM(N69:S69)/COUNT(N69:S69)</f>
        <v>70.66666666666667</v>
      </c>
      <c r="V69" s="25">
        <f>IF(COUNT(N69:S69)&gt;=4,SMALL(N69:S69,1)+SMALL(N69:S69,2)+SMALL(N69:S69,3)+SMALL(N69:S69,4),"")</f>
      </c>
      <c r="W69" s="65"/>
      <c r="X69" s="68"/>
      <c r="Y69" s="63"/>
      <c r="Z69" s="85"/>
      <c r="AA69" s="85"/>
      <c r="AB69" s="85"/>
      <c r="AC69" s="85">
        <v>68</v>
      </c>
      <c r="AD69" s="85"/>
      <c r="AE69" s="85"/>
      <c r="AF69" s="85"/>
      <c r="AG69" s="76">
        <f t="shared" si="14"/>
        <v>1</v>
      </c>
      <c r="AH69" s="38">
        <f t="shared" si="15"/>
        <v>68</v>
      </c>
      <c r="AI69" s="39">
        <f t="shared" si="16"/>
      </c>
    </row>
    <row r="70" spans="1:35" ht="18" customHeight="1" thickBot="1">
      <c r="A70" s="50">
        <v>134</v>
      </c>
      <c r="B70" s="44" t="s">
        <v>75</v>
      </c>
      <c r="C70" s="45" t="s">
        <v>11</v>
      </c>
      <c r="D70" s="80">
        <v>1963</v>
      </c>
      <c r="E70" s="28"/>
      <c r="F70" s="26"/>
      <c r="G70" s="26"/>
      <c r="H70" s="26"/>
      <c r="I70" s="26"/>
      <c r="J70" s="27"/>
      <c r="K70" s="74">
        <f>COUNT(E70:J70)</f>
        <v>0</v>
      </c>
      <c r="L70" s="19"/>
      <c r="M70" s="20">
        <f>IF(COUNT(E70:J70)&gt;=4,SMALL(E70:J70,1)+SMALL(E70:J70,2)+SMALL(E70:J70,3)+SMALL(E70:J70,4),"")</f>
      </c>
      <c r="N70" s="21">
        <v>69</v>
      </c>
      <c r="O70" s="22">
        <v>68</v>
      </c>
      <c r="P70" s="22"/>
      <c r="Q70" s="22"/>
      <c r="R70" s="22"/>
      <c r="S70" s="23"/>
      <c r="T70" s="77">
        <f>COUNT(N70:S70)</f>
        <v>2</v>
      </c>
      <c r="U70" s="24">
        <f>SUM(N70:S70)/COUNT(N70:S70)</f>
        <v>68.5</v>
      </c>
      <c r="V70" s="25">
        <f>IF(COUNT(N70:S70)&gt;=4,SMALL(N70:S70,1)+SMALL(N70:S70,2)+SMALL(N70:S70,3)+SMALL(N70:S70,4),"")</f>
      </c>
      <c r="W70" s="65"/>
      <c r="X70" s="68"/>
      <c r="Y70" s="63"/>
      <c r="Z70" s="85"/>
      <c r="AA70" s="85"/>
      <c r="AB70" s="85"/>
      <c r="AC70" s="85">
        <v>68</v>
      </c>
      <c r="AD70" s="85"/>
      <c r="AE70" s="85"/>
      <c r="AF70" s="85"/>
      <c r="AG70" s="76">
        <f t="shared" si="14"/>
        <v>1</v>
      </c>
      <c r="AH70" s="38">
        <f t="shared" si="15"/>
        <v>68</v>
      </c>
      <c r="AI70" s="39">
        <f t="shared" si="16"/>
      </c>
    </row>
    <row r="71" spans="1:35" ht="18" customHeight="1" thickBot="1">
      <c r="A71" s="50">
        <v>489</v>
      </c>
      <c r="B71" s="44" t="s">
        <v>132</v>
      </c>
      <c r="C71" s="45"/>
      <c r="D71" s="81"/>
      <c r="E71" s="16"/>
      <c r="F71" s="17"/>
      <c r="G71" s="17"/>
      <c r="H71" s="17"/>
      <c r="I71" s="17"/>
      <c r="J71" s="18"/>
      <c r="K71" s="73"/>
      <c r="L71" s="19"/>
      <c r="M71" s="20"/>
      <c r="N71" s="21"/>
      <c r="O71" s="22"/>
      <c r="P71" s="22"/>
      <c r="Q71" s="22"/>
      <c r="R71" s="22"/>
      <c r="S71" s="23"/>
      <c r="T71" s="77"/>
      <c r="U71" s="24"/>
      <c r="V71" s="25"/>
      <c r="W71" s="65"/>
      <c r="X71" s="68"/>
      <c r="Y71" s="63"/>
      <c r="Z71" s="85"/>
      <c r="AA71" s="85">
        <v>69</v>
      </c>
      <c r="AB71" s="85"/>
      <c r="AC71" s="85"/>
      <c r="AD71" s="85"/>
      <c r="AE71" s="85"/>
      <c r="AF71" s="85"/>
      <c r="AG71" s="76">
        <f t="shared" si="14"/>
        <v>1</v>
      </c>
      <c r="AH71" s="38">
        <f t="shared" si="15"/>
        <v>69</v>
      </c>
      <c r="AI71" s="39">
        <f t="shared" si="16"/>
      </c>
    </row>
    <row r="72" spans="1:35" ht="18" customHeight="1" thickBot="1">
      <c r="A72" s="50">
        <v>122</v>
      </c>
      <c r="B72" s="44" t="s">
        <v>53</v>
      </c>
      <c r="C72" s="45" t="s">
        <v>13</v>
      </c>
      <c r="D72" s="81">
        <v>1987</v>
      </c>
      <c r="E72" s="16"/>
      <c r="F72" s="17"/>
      <c r="G72" s="17"/>
      <c r="H72" s="17"/>
      <c r="I72" s="17"/>
      <c r="J72" s="18"/>
      <c r="K72" s="73">
        <f>COUNT(E72:J72)</f>
        <v>0</v>
      </c>
      <c r="L72" s="19"/>
      <c r="M72" s="20">
        <f>IF(COUNT(E72:J72)&gt;=4,SMALL(E72:J72,1)+SMALL(E72:J72,2)+SMALL(E72:J72,3)+SMALL(E72:J72,4),"")</f>
      </c>
      <c r="N72" s="21">
        <v>77</v>
      </c>
      <c r="O72" s="22"/>
      <c r="P72" s="22"/>
      <c r="Q72" s="22"/>
      <c r="R72" s="22"/>
      <c r="S72" s="23"/>
      <c r="T72" s="77">
        <f>COUNT(N72:S72)</f>
        <v>1</v>
      </c>
      <c r="U72" s="24">
        <f>SUM(N72:S72)/COUNT(N72:S72)</f>
        <v>77</v>
      </c>
      <c r="V72" s="25">
        <f>IF(COUNT(N72:S72)&gt;=4,SMALL(N72:S72,1)+SMALL(N72:S72,2)+SMALL(N72:S72,3)+SMALL(N72:S72,4),"")</f>
      </c>
      <c r="W72" s="65"/>
      <c r="X72" s="68"/>
      <c r="Y72" s="63"/>
      <c r="Z72" s="85"/>
      <c r="AA72" s="85">
        <v>69</v>
      </c>
      <c r="AB72" s="85"/>
      <c r="AC72" s="85"/>
      <c r="AD72" s="85"/>
      <c r="AE72" s="85"/>
      <c r="AF72" s="85"/>
      <c r="AG72" s="76">
        <f t="shared" si="14"/>
        <v>1</v>
      </c>
      <c r="AH72" s="38">
        <f t="shared" si="15"/>
        <v>69</v>
      </c>
      <c r="AI72" s="39">
        <f t="shared" si="16"/>
      </c>
    </row>
    <row r="73" spans="1:35" ht="18" customHeight="1" thickBot="1">
      <c r="A73" s="50"/>
      <c r="B73" s="44" t="s">
        <v>129</v>
      </c>
      <c r="C73" s="45"/>
      <c r="D73" s="80"/>
      <c r="E73" s="28"/>
      <c r="F73" s="26"/>
      <c r="G73" s="26"/>
      <c r="H73" s="26"/>
      <c r="I73" s="26"/>
      <c r="J73" s="27"/>
      <c r="K73" s="74"/>
      <c r="L73" s="19"/>
      <c r="M73" s="20"/>
      <c r="N73" s="21"/>
      <c r="O73" s="22"/>
      <c r="P73" s="22"/>
      <c r="Q73" s="22"/>
      <c r="R73" s="22"/>
      <c r="S73" s="23">
        <v>69</v>
      </c>
      <c r="T73" s="77"/>
      <c r="U73" s="24"/>
      <c r="V73" s="25"/>
      <c r="W73" s="65"/>
      <c r="X73" s="68"/>
      <c r="Y73" s="63"/>
      <c r="Z73" s="85"/>
      <c r="AA73" s="85"/>
      <c r="AB73" s="85">
        <v>69</v>
      </c>
      <c r="AC73" s="85"/>
      <c r="AD73" s="85"/>
      <c r="AE73" s="85"/>
      <c r="AF73" s="85"/>
      <c r="AG73" s="76">
        <f t="shared" si="14"/>
        <v>1</v>
      </c>
      <c r="AH73" s="38">
        <f t="shared" si="15"/>
        <v>69</v>
      </c>
      <c r="AI73" s="39">
        <f t="shared" si="16"/>
      </c>
    </row>
    <row r="74" spans="1:35" ht="18" customHeight="1" thickBot="1">
      <c r="A74" s="50">
        <v>209</v>
      </c>
      <c r="B74" s="44" t="s">
        <v>150</v>
      </c>
      <c r="C74" s="45" t="s">
        <v>30</v>
      </c>
      <c r="D74" s="81"/>
      <c r="E74" s="16"/>
      <c r="F74" s="17"/>
      <c r="G74" s="17"/>
      <c r="H74" s="17"/>
      <c r="I74" s="17"/>
      <c r="J74" s="18"/>
      <c r="K74" s="73"/>
      <c r="L74" s="19"/>
      <c r="M74" s="20"/>
      <c r="N74" s="21"/>
      <c r="O74" s="22"/>
      <c r="P74" s="22"/>
      <c r="Q74" s="22"/>
      <c r="R74" s="22"/>
      <c r="S74" s="23"/>
      <c r="T74" s="77"/>
      <c r="U74" s="24"/>
      <c r="V74" s="25"/>
      <c r="W74" s="65"/>
      <c r="X74" s="68"/>
      <c r="Y74" s="63"/>
      <c r="Z74" s="85"/>
      <c r="AA74" s="85"/>
      <c r="AB74" s="85">
        <v>70</v>
      </c>
      <c r="AC74" s="85"/>
      <c r="AD74" s="85"/>
      <c r="AE74" s="85"/>
      <c r="AF74" s="85"/>
      <c r="AG74" s="76">
        <f t="shared" si="14"/>
        <v>1</v>
      </c>
      <c r="AH74" s="38">
        <f t="shared" si="15"/>
        <v>70</v>
      </c>
      <c r="AI74" s="39">
        <f t="shared" si="16"/>
      </c>
    </row>
    <row r="75" spans="1:35" ht="18" customHeight="1" thickBot="1">
      <c r="A75" s="50">
        <v>299</v>
      </c>
      <c r="B75" s="44" t="s">
        <v>56</v>
      </c>
      <c r="C75" s="45" t="s">
        <v>13</v>
      </c>
      <c r="D75" s="81">
        <v>1992</v>
      </c>
      <c r="E75" s="16"/>
      <c r="F75" s="17"/>
      <c r="G75" s="17"/>
      <c r="H75" s="17"/>
      <c r="I75" s="17"/>
      <c r="J75" s="18"/>
      <c r="K75" s="73">
        <f>COUNT(E75:J75)</f>
        <v>0</v>
      </c>
      <c r="L75" s="19"/>
      <c r="M75" s="20">
        <f>IF(COUNT(E75:J75)&gt;=4,SMALL(E75:J75,1)+SMALL(E75:J75,2)+SMALL(E75:J75,3)+SMALL(E75:J75,4),"")</f>
      </c>
      <c r="N75" s="21">
        <v>77</v>
      </c>
      <c r="O75" s="22">
        <v>79</v>
      </c>
      <c r="P75" s="22"/>
      <c r="Q75" s="22"/>
      <c r="R75" s="22"/>
      <c r="S75" s="23"/>
      <c r="T75" s="77">
        <f>COUNT(N75:S75)</f>
        <v>2</v>
      </c>
      <c r="U75" s="24">
        <f>SUM(N75:S75)/COUNT(N75:S75)</f>
        <v>78</v>
      </c>
      <c r="V75" s="25">
        <f>IF(COUNT(N75:S75)&gt;=4,SMALL(N75:S75,1)+SMALL(N75:S75,2)+SMALL(N75:S75,3)+SMALL(N75:S75,4),"")</f>
      </c>
      <c r="W75" s="65"/>
      <c r="X75" s="68"/>
      <c r="Y75" s="63"/>
      <c r="Z75" s="85">
        <v>70</v>
      </c>
      <c r="AA75" s="85"/>
      <c r="AB75" s="85"/>
      <c r="AC75" s="85"/>
      <c r="AD75" s="85"/>
      <c r="AE75" s="85"/>
      <c r="AF75" s="85"/>
      <c r="AG75" s="76">
        <f t="shared" si="14"/>
        <v>1</v>
      </c>
      <c r="AH75" s="38">
        <f t="shared" si="15"/>
        <v>70</v>
      </c>
      <c r="AI75" s="39">
        <f t="shared" si="16"/>
      </c>
    </row>
    <row r="76" spans="1:35" ht="18" customHeight="1" thickBot="1">
      <c r="A76" s="50"/>
      <c r="B76" s="44" t="s">
        <v>169</v>
      </c>
      <c r="C76" s="45"/>
      <c r="D76" s="80"/>
      <c r="E76" s="28"/>
      <c r="F76" s="26"/>
      <c r="G76" s="26"/>
      <c r="H76" s="26"/>
      <c r="I76" s="26"/>
      <c r="J76" s="27"/>
      <c r="K76" s="74"/>
      <c r="L76" s="19"/>
      <c r="M76" s="20"/>
      <c r="N76" s="21"/>
      <c r="O76" s="22"/>
      <c r="P76" s="22"/>
      <c r="Q76" s="22"/>
      <c r="R76" s="22"/>
      <c r="S76" s="23"/>
      <c r="T76" s="77"/>
      <c r="U76" s="24"/>
      <c r="V76" s="25"/>
      <c r="W76" s="65"/>
      <c r="X76" s="68"/>
      <c r="Y76" s="63"/>
      <c r="Z76" s="85"/>
      <c r="AA76" s="85"/>
      <c r="AB76" s="85"/>
      <c r="AC76" s="85"/>
      <c r="AD76" s="85"/>
      <c r="AE76" s="85"/>
      <c r="AF76" s="85">
        <v>73</v>
      </c>
      <c r="AG76" s="76">
        <f t="shared" si="14"/>
        <v>1</v>
      </c>
      <c r="AH76" s="38">
        <f t="shared" si="15"/>
        <v>73</v>
      </c>
      <c r="AI76" s="39">
        <f t="shared" si="16"/>
      </c>
    </row>
    <row r="77" spans="1:35" ht="18" customHeight="1" thickBot="1">
      <c r="A77" s="50">
        <v>298</v>
      </c>
      <c r="B77" s="44" t="s">
        <v>155</v>
      </c>
      <c r="C77" s="45" t="s">
        <v>156</v>
      </c>
      <c r="D77" s="80"/>
      <c r="E77" s="16"/>
      <c r="F77" s="17"/>
      <c r="G77" s="17"/>
      <c r="H77" s="17"/>
      <c r="I77" s="17"/>
      <c r="J77" s="18"/>
      <c r="K77" s="73"/>
      <c r="L77" s="19"/>
      <c r="M77" s="20"/>
      <c r="N77" s="21"/>
      <c r="O77" s="22"/>
      <c r="P77" s="22"/>
      <c r="Q77" s="22"/>
      <c r="R77" s="22"/>
      <c r="S77" s="23"/>
      <c r="T77" s="77"/>
      <c r="U77" s="24"/>
      <c r="V77" s="25"/>
      <c r="W77" s="65"/>
      <c r="X77" s="68"/>
      <c r="Y77" s="63"/>
      <c r="Z77" s="85">
        <v>74</v>
      </c>
      <c r="AA77" s="85"/>
      <c r="AB77" s="85"/>
      <c r="AC77" s="85"/>
      <c r="AD77" s="85"/>
      <c r="AE77" s="85"/>
      <c r="AF77" s="85"/>
      <c r="AG77" s="76">
        <f t="shared" si="14"/>
        <v>1</v>
      </c>
      <c r="AH77" s="38">
        <f t="shared" si="15"/>
        <v>74</v>
      </c>
      <c r="AI77" s="39">
        <f t="shared" si="16"/>
      </c>
    </row>
    <row r="78" spans="1:35" ht="18" customHeight="1" thickBot="1">
      <c r="A78" s="50"/>
      <c r="B78" s="44" t="s">
        <v>99</v>
      </c>
      <c r="C78" s="45" t="s">
        <v>100</v>
      </c>
      <c r="D78" s="82"/>
      <c r="E78" s="28"/>
      <c r="F78" s="26"/>
      <c r="G78" s="26"/>
      <c r="H78" s="26"/>
      <c r="I78" s="26"/>
      <c r="J78" s="27"/>
      <c r="K78" s="74">
        <f>COUNT(E78:J78)</f>
        <v>0</v>
      </c>
      <c r="L78" s="19"/>
      <c r="M78" s="20">
        <f>IF(COUNT(E78:J78)&gt;=4,SMALL(E78:J78,1)+SMALL(E78:J78,2)+SMALL(E78:J78,3)+SMALL(E78:J78,4),"")</f>
      </c>
      <c r="N78" s="21"/>
      <c r="O78" s="22"/>
      <c r="P78" s="22"/>
      <c r="Q78" s="22">
        <v>66</v>
      </c>
      <c r="R78" s="22"/>
      <c r="S78" s="23"/>
      <c r="T78" s="77">
        <f>COUNT(N78:S78)</f>
        <v>1</v>
      </c>
      <c r="U78" s="24">
        <f>SUM(N78:S78)/COUNT(N78:S78)</f>
        <v>66</v>
      </c>
      <c r="V78" s="25">
        <f>IF(COUNT(N78:S78)&gt;=4,SMALL(N78:S78,1)+SMALL(N78:S78,2)+SMALL(N78:S78,3)+SMALL(N78:S78,4),"")</f>
      </c>
      <c r="W78" s="65"/>
      <c r="X78" s="68"/>
      <c r="Y78" s="63"/>
      <c r="Z78" s="85">
        <v>74</v>
      </c>
      <c r="AA78" s="85"/>
      <c r="AB78" s="85"/>
      <c r="AC78" s="85"/>
      <c r="AD78" s="85"/>
      <c r="AE78" s="85"/>
      <c r="AF78" s="85"/>
      <c r="AG78" s="76">
        <f t="shared" si="14"/>
        <v>1</v>
      </c>
      <c r="AH78" s="38">
        <f t="shared" si="15"/>
        <v>74</v>
      </c>
      <c r="AI78" s="39">
        <f t="shared" si="16"/>
      </c>
    </row>
    <row r="79" spans="1:35" ht="18" customHeight="1" thickBot="1">
      <c r="A79" s="50">
        <v>425</v>
      </c>
      <c r="B79" s="44" t="s">
        <v>21</v>
      </c>
      <c r="C79" s="45" t="s">
        <v>22</v>
      </c>
      <c r="D79" s="81"/>
      <c r="E79" s="16"/>
      <c r="F79" s="17"/>
      <c r="G79" s="17"/>
      <c r="H79" s="17"/>
      <c r="I79" s="17"/>
      <c r="J79" s="18"/>
      <c r="K79" s="73">
        <f>COUNT(E79:J79)</f>
        <v>0</v>
      </c>
      <c r="L79" s="19"/>
      <c r="M79" s="20">
        <f>IF(COUNT(E79:J79)&gt;=4,SMALL(E79:J79,1)+SMALL(E79:J79,2)+SMALL(E79:J79,3)+SMALL(E79:J79,4),"")</f>
      </c>
      <c r="N79" s="21"/>
      <c r="O79" s="22">
        <v>75</v>
      </c>
      <c r="P79" s="22">
        <v>72</v>
      </c>
      <c r="Q79" s="22">
        <v>79</v>
      </c>
      <c r="R79" s="22">
        <v>72</v>
      </c>
      <c r="S79" s="23"/>
      <c r="T79" s="77">
        <f>COUNT(N79:S79)</f>
        <v>4</v>
      </c>
      <c r="U79" s="24">
        <f>SUM(N79:S79)/COUNT(N79:S79)</f>
        <v>74.5</v>
      </c>
      <c r="V79" s="25">
        <f>IF(COUNT(N79:S79)&gt;=4,SMALL(N79:S79,1)+SMALL(N79:S79,2)+SMALL(N79:S79,3)+SMALL(N79:S79,4),"")</f>
        <v>298</v>
      </c>
      <c r="W79" s="65"/>
      <c r="X79" s="68"/>
      <c r="Y79" s="63"/>
      <c r="Z79" s="85"/>
      <c r="AA79" s="85">
        <v>75</v>
      </c>
      <c r="AB79" s="85"/>
      <c r="AC79" s="85"/>
      <c r="AD79" s="85"/>
      <c r="AE79" s="85"/>
      <c r="AF79" s="85"/>
      <c r="AG79" s="76">
        <f t="shared" si="14"/>
        <v>1</v>
      </c>
      <c r="AH79" s="38">
        <f t="shared" si="15"/>
        <v>75</v>
      </c>
      <c r="AI79" s="39">
        <f t="shared" si="16"/>
      </c>
    </row>
    <row r="80" spans="1:35" ht="18" customHeight="1" thickBot="1">
      <c r="A80" s="50">
        <v>124</v>
      </c>
      <c r="B80" s="44" t="s">
        <v>76</v>
      </c>
      <c r="C80" s="45" t="s">
        <v>77</v>
      </c>
      <c r="D80" s="81"/>
      <c r="E80" s="16"/>
      <c r="F80" s="17"/>
      <c r="G80" s="17"/>
      <c r="H80" s="17"/>
      <c r="I80" s="17"/>
      <c r="J80" s="18"/>
      <c r="K80" s="73">
        <f>COUNT(E80:J80)</f>
        <v>0</v>
      </c>
      <c r="L80" s="19"/>
      <c r="M80" s="20">
        <f>IF(COUNT(E80:J80)&gt;=4,SMALL(E80:J80,1)+SMALL(E80:J80,2)+SMALL(E80:J80,3)+SMALL(E80:J80,4),"")</f>
      </c>
      <c r="N80" s="21"/>
      <c r="O80" s="22"/>
      <c r="P80" s="22"/>
      <c r="Q80" s="22">
        <v>64</v>
      </c>
      <c r="R80" s="22">
        <v>75</v>
      </c>
      <c r="S80" s="23">
        <v>83</v>
      </c>
      <c r="T80" s="77">
        <f>COUNT(N80:S80)</f>
        <v>3</v>
      </c>
      <c r="U80" s="24">
        <f>SUM(N80:S80)/COUNT(N80:S80)</f>
        <v>74</v>
      </c>
      <c r="V80" s="25">
        <f>IF(COUNT(N80:S80)&gt;=4,SMALL(N80:S80,1)+SMALL(N80:S80,2)+SMALL(N80:S80,3)+SMALL(N80:S80,4),"")</f>
      </c>
      <c r="W80" s="65"/>
      <c r="X80" s="68"/>
      <c r="Y80" s="63"/>
      <c r="Z80" s="85"/>
      <c r="AA80" s="85">
        <v>80</v>
      </c>
      <c r="AB80" s="85"/>
      <c r="AC80" s="85"/>
      <c r="AD80" s="85"/>
      <c r="AE80" s="85"/>
      <c r="AF80" s="85"/>
      <c r="AG80" s="76">
        <f t="shared" si="14"/>
        <v>1</v>
      </c>
      <c r="AH80" s="38">
        <f t="shared" si="15"/>
        <v>80</v>
      </c>
      <c r="AI80" s="39">
        <f t="shared" si="16"/>
      </c>
    </row>
    <row r="81" spans="1:35" ht="18" customHeight="1" thickBot="1">
      <c r="A81" s="50"/>
      <c r="B81" s="44" t="s">
        <v>157</v>
      </c>
      <c r="C81" s="45"/>
      <c r="D81" s="80"/>
      <c r="E81" s="16"/>
      <c r="F81" s="17"/>
      <c r="G81" s="17"/>
      <c r="H81" s="17"/>
      <c r="I81" s="17"/>
      <c r="J81" s="18"/>
      <c r="K81" s="73"/>
      <c r="L81" s="19"/>
      <c r="M81" s="20"/>
      <c r="N81" s="21"/>
      <c r="O81" s="22"/>
      <c r="P81" s="22"/>
      <c r="Q81" s="22"/>
      <c r="R81" s="22"/>
      <c r="S81" s="23"/>
      <c r="T81" s="77"/>
      <c r="U81" s="24"/>
      <c r="V81" s="25"/>
      <c r="W81" s="65"/>
      <c r="X81" s="68"/>
      <c r="Y81" s="63"/>
      <c r="Z81" s="85">
        <v>84</v>
      </c>
      <c r="AA81" s="85"/>
      <c r="AB81" s="85"/>
      <c r="AC81" s="85"/>
      <c r="AD81" s="85"/>
      <c r="AE81" s="85"/>
      <c r="AF81" s="85"/>
      <c r="AG81" s="76">
        <f t="shared" si="14"/>
        <v>1</v>
      </c>
      <c r="AH81" s="38">
        <f t="shared" si="15"/>
        <v>84</v>
      </c>
      <c r="AI81" s="39">
        <f t="shared" si="16"/>
      </c>
    </row>
    <row r="82" spans="1:35" ht="18" customHeight="1" thickBot="1">
      <c r="A82" s="50">
        <v>95</v>
      </c>
      <c r="B82" s="44" t="s">
        <v>152</v>
      </c>
      <c r="C82" s="45" t="s">
        <v>11</v>
      </c>
      <c r="D82" s="80"/>
      <c r="E82" s="28"/>
      <c r="F82" s="26"/>
      <c r="G82" s="26"/>
      <c r="H82" s="26"/>
      <c r="I82" s="26"/>
      <c r="J82" s="27"/>
      <c r="K82" s="74"/>
      <c r="L82" s="19"/>
      <c r="M82" s="20"/>
      <c r="N82" s="21"/>
      <c r="O82" s="22"/>
      <c r="P82" s="22"/>
      <c r="Q82" s="22"/>
      <c r="R82" s="22"/>
      <c r="S82" s="23"/>
      <c r="T82" s="77"/>
      <c r="U82" s="24"/>
      <c r="V82" s="25"/>
      <c r="W82" s="65"/>
      <c r="X82" s="68"/>
      <c r="Y82" s="63"/>
      <c r="Z82" s="85"/>
      <c r="AA82" s="85"/>
      <c r="AB82" s="85">
        <v>94</v>
      </c>
      <c r="AC82" s="85"/>
      <c r="AD82" s="85"/>
      <c r="AE82" s="85"/>
      <c r="AF82" s="85"/>
      <c r="AG82" s="76">
        <f t="shared" si="14"/>
        <v>1</v>
      </c>
      <c r="AH82" s="38">
        <f t="shared" si="15"/>
        <v>94</v>
      </c>
      <c r="AI82" s="39">
        <f t="shared" si="16"/>
      </c>
    </row>
    <row r="83" spans="1:35" ht="18" customHeight="1" thickBot="1">
      <c r="A83" s="50"/>
      <c r="B83" s="44" t="s">
        <v>159</v>
      </c>
      <c r="C83" s="45"/>
      <c r="D83" s="80"/>
      <c r="E83" s="28"/>
      <c r="F83" s="26"/>
      <c r="G83" s="26"/>
      <c r="H83" s="26"/>
      <c r="I83" s="26"/>
      <c r="J83" s="27"/>
      <c r="K83" s="74"/>
      <c r="L83" s="19"/>
      <c r="M83" s="20"/>
      <c r="N83" s="21"/>
      <c r="O83" s="22"/>
      <c r="P83" s="22"/>
      <c r="Q83" s="22"/>
      <c r="R83" s="22"/>
      <c r="S83" s="23"/>
      <c r="T83" s="77"/>
      <c r="U83" s="24"/>
      <c r="V83" s="25"/>
      <c r="W83" s="65"/>
      <c r="X83" s="68"/>
      <c r="Y83" s="63"/>
      <c r="Z83" s="85">
        <v>97</v>
      </c>
      <c r="AA83" s="85"/>
      <c r="AB83" s="85"/>
      <c r="AC83" s="85"/>
      <c r="AD83" s="85"/>
      <c r="AE83" s="85"/>
      <c r="AF83" s="85"/>
      <c r="AG83" s="76">
        <f t="shared" si="14"/>
        <v>1</v>
      </c>
      <c r="AH83" s="38">
        <f t="shared" si="15"/>
        <v>97</v>
      </c>
      <c r="AI83" s="39">
        <f t="shared" si="16"/>
      </c>
    </row>
    <row r="84" spans="1:35" ht="18" customHeight="1" thickBot="1">
      <c r="A84" s="50"/>
      <c r="B84" s="44" t="s">
        <v>140</v>
      </c>
      <c r="C84" s="51"/>
      <c r="D84" s="81"/>
      <c r="E84" s="16"/>
      <c r="F84" s="17"/>
      <c r="G84" s="17"/>
      <c r="H84" s="17"/>
      <c r="I84" s="17"/>
      <c r="J84" s="18"/>
      <c r="K84" s="73"/>
      <c r="L84" s="19"/>
      <c r="M84" s="20"/>
      <c r="N84" s="21"/>
      <c r="O84" s="22"/>
      <c r="P84" s="22"/>
      <c r="Q84" s="22"/>
      <c r="R84" s="22"/>
      <c r="S84" s="23"/>
      <c r="T84" s="77"/>
      <c r="U84" s="24"/>
      <c r="V84" s="25"/>
      <c r="W84" s="65"/>
      <c r="X84" s="68"/>
      <c r="Y84" s="63"/>
      <c r="Z84" s="85"/>
      <c r="AA84" s="85">
        <v>100</v>
      </c>
      <c r="AB84" s="85"/>
      <c r="AC84" s="85"/>
      <c r="AD84" s="85"/>
      <c r="AE84" s="85"/>
      <c r="AF84" s="85"/>
      <c r="AG84" s="76">
        <f t="shared" si="14"/>
        <v>1</v>
      </c>
      <c r="AH84" s="38">
        <f t="shared" si="15"/>
        <v>100</v>
      </c>
      <c r="AI84" s="39">
        <f t="shared" si="16"/>
      </c>
    </row>
    <row r="85" spans="1:35" ht="18" customHeight="1" thickBot="1">
      <c r="A85" s="50">
        <v>433</v>
      </c>
      <c r="B85" s="44" t="s">
        <v>23</v>
      </c>
      <c r="C85" s="45" t="s">
        <v>13</v>
      </c>
      <c r="D85" s="80"/>
      <c r="E85" s="28"/>
      <c r="F85" s="26"/>
      <c r="G85" s="26"/>
      <c r="H85" s="26"/>
      <c r="I85" s="26"/>
      <c r="J85" s="18">
        <v>78</v>
      </c>
      <c r="K85" s="73">
        <f aca="true" t="shared" si="17" ref="K85:K106">COUNT(E85:J85)</f>
        <v>1</v>
      </c>
      <c r="L85" s="19">
        <f>SUM(E85:J85)/COUNT(E85:J85)</f>
        <v>78</v>
      </c>
      <c r="M85" s="20">
        <f aca="true" t="shared" si="18" ref="M85:M106">IF(COUNT(E85:J85)&gt;=4,SMALL(E85:J85,1)+SMALL(E85:J85,2)+SMALL(E85:J85,3)+SMALL(E85:J85,4),"")</f>
      </c>
      <c r="N85" s="21">
        <v>86</v>
      </c>
      <c r="O85" s="22">
        <v>89</v>
      </c>
      <c r="P85" s="22"/>
      <c r="Q85" s="22">
        <v>77</v>
      </c>
      <c r="R85" s="22">
        <v>74</v>
      </c>
      <c r="S85" s="23"/>
      <c r="T85" s="77">
        <f aca="true" t="shared" si="19" ref="T85:T106">COUNT(N85:S85)</f>
        <v>4</v>
      </c>
      <c r="U85" s="24">
        <f aca="true" t="shared" si="20" ref="U85:U106">SUM(N85:S85)/COUNT(N85:S85)</f>
        <v>81.5</v>
      </c>
      <c r="V85" s="25">
        <f aca="true" t="shared" si="21" ref="V85:V106">IF(COUNT(N85:S85)&gt;=4,SMALL(N85:S85,1)+SMALL(N85:S85,2)+SMALL(N85:S85,3)+SMALL(N85:S85,4),"")</f>
        <v>326</v>
      </c>
      <c r="W85" s="110">
        <f>IF(L85="","",U85-L85)</f>
        <v>3.5</v>
      </c>
      <c r="X85" s="68"/>
      <c r="Y85" s="63">
        <f>IF(OR(T85=0,K85=0),"",SMALL(N85:S85,1)-SMALL(E85:J85,1))</f>
        <v>-4</v>
      </c>
      <c r="Z85" s="85"/>
      <c r="AA85" s="85"/>
      <c r="AB85" s="85"/>
      <c r="AC85" s="85"/>
      <c r="AD85" s="85"/>
      <c r="AE85" s="85"/>
      <c r="AF85" s="85"/>
      <c r="AG85" s="76">
        <f t="shared" si="14"/>
        <v>0</v>
      </c>
      <c r="AH85" s="38">
        <f t="shared" si="15"/>
      </c>
      <c r="AI85" s="39">
        <f t="shared" si="16"/>
      </c>
    </row>
    <row r="86" spans="1:35" ht="18" customHeight="1" thickBot="1">
      <c r="A86" s="50"/>
      <c r="B86" s="44" t="s">
        <v>26</v>
      </c>
      <c r="C86" s="45" t="s">
        <v>1</v>
      </c>
      <c r="D86" s="80">
        <v>1991</v>
      </c>
      <c r="E86" s="28"/>
      <c r="F86" s="26"/>
      <c r="G86" s="26"/>
      <c r="H86" s="26"/>
      <c r="I86" s="26"/>
      <c r="J86" s="27"/>
      <c r="K86" s="74">
        <f t="shared" si="17"/>
        <v>0</v>
      </c>
      <c r="L86" s="19"/>
      <c r="M86" s="20">
        <f t="shared" si="18"/>
      </c>
      <c r="N86" s="21">
        <v>64</v>
      </c>
      <c r="O86" s="22"/>
      <c r="P86" s="22"/>
      <c r="Q86" s="22"/>
      <c r="R86" s="22"/>
      <c r="S86" s="23"/>
      <c r="T86" s="77">
        <f t="shared" si="19"/>
        <v>1</v>
      </c>
      <c r="U86" s="24">
        <f t="shared" si="20"/>
        <v>64</v>
      </c>
      <c r="V86" s="25">
        <f t="shared" si="21"/>
      </c>
      <c r="W86" s="65"/>
      <c r="X86" s="68"/>
      <c r="Y86" s="63"/>
      <c r="Z86" s="85"/>
      <c r="AA86" s="85"/>
      <c r="AB86" s="85"/>
      <c r="AC86" s="85"/>
      <c r="AD86" s="85"/>
      <c r="AE86" s="85"/>
      <c r="AF86" s="85"/>
      <c r="AG86" s="76">
        <f t="shared" si="14"/>
        <v>0</v>
      </c>
      <c r="AH86" s="38">
        <f t="shared" si="15"/>
      </c>
      <c r="AI86" s="39">
        <f t="shared" si="16"/>
      </c>
    </row>
    <row r="87" spans="1:35" ht="18" customHeight="1" thickBot="1">
      <c r="A87" s="50"/>
      <c r="B87" s="44" t="s">
        <v>27</v>
      </c>
      <c r="C87" s="45"/>
      <c r="D87" s="80"/>
      <c r="E87" s="28"/>
      <c r="F87" s="26"/>
      <c r="G87" s="26"/>
      <c r="H87" s="26">
        <v>80</v>
      </c>
      <c r="I87" s="26"/>
      <c r="J87" s="27"/>
      <c r="K87" s="74">
        <f t="shared" si="17"/>
        <v>1</v>
      </c>
      <c r="L87" s="19">
        <f>SUM(E87:J87)/COUNT(E87:J87)</f>
        <v>80</v>
      </c>
      <c r="M87" s="20">
        <f t="shared" si="18"/>
      </c>
      <c r="N87" s="21"/>
      <c r="O87" s="22"/>
      <c r="P87" s="22">
        <v>65</v>
      </c>
      <c r="Q87" s="22"/>
      <c r="R87" s="22">
        <v>74</v>
      </c>
      <c r="S87" s="23"/>
      <c r="T87" s="77">
        <f t="shared" si="19"/>
        <v>2</v>
      </c>
      <c r="U87" s="24">
        <f t="shared" si="20"/>
        <v>69.5</v>
      </c>
      <c r="V87" s="25">
        <f t="shared" si="21"/>
      </c>
      <c r="W87" s="65">
        <f>IF(L87="","",U87-L87)</f>
        <v>-10.5</v>
      </c>
      <c r="X87" s="68"/>
      <c r="Y87" s="63">
        <f>IF(OR(T87=0,K87=0),"",SMALL(N87:S87,1)-SMALL(E87:J87,1))</f>
        <v>-15</v>
      </c>
      <c r="Z87" s="85"/>
      <c r="AA87" s="85"/>
      <c r="AB87" s="85"/>
      <c r="AC87" s="85"/>
      <c r="AD87" s="85"/>
      <c r="AE87" s="85"/>
      <c r="AF87" s="85"/>
      <c r="AG87" s="76">
        <f t="shared" si="14"/>
        <v>0</v>
      </c>
      <c r="AH87" s="38">
        <f t="shared" si="15"/>
      </c>
      <c r="AI87" s="39">
        <f t="shared" si="16"/>
      </c>
    </row>
    <row r="88" spans="1:35" ht="18" customHeight="1" thickBot="1">
      <c r="A88" s="50">
        <v>305</v>
      </c>
      <c r="B88" s="44" t="s">
        <v>28</v>
      </c>
      <c r="C88" s="45" t="s">
        <v>1</v>
      </c>
      <c r="D88" s="80">
        <v>1991</v>
      </c>
      <c r="E88" s="28"/>
      <c r="F88" s="26"/>
      <c r="G88" s="26"/>
      <c r="H88" s="26"/>
      <c r="I88" s="26"/>
      <c r="J88" s="27">
        <v>76</v>
      </c>
      <c r="K88" s="74">
        <f t="shared" si="17"/>
        <v>1</v>
      </c>
      <c r="L88" s="19">
        <f>SUM(E88:J88)/COUNT(E88:J88)</f>
        <v>76</v>
      </c>
      <c r="M88" s="20">
        <f t="shared" si="18"/>
      </c>
      <c r="N88" s="21">
        <v>76</v>
      </c>
      <c r="O88" s="22">
        <v>73</v>
      </c>
      <c r="P88" s="22"/>
      <c r="Q88" s="22"/>
      <c r="R88" s="22"/>
      <c r="S88" s="23"/>
      <c r="T88" s="77">
        <f t="shared" si="19"/>
        <v>2</v>
      </c>
      <c r="U88" s="24">
        <f t="shared" si="20"/>
        <v>74.5</v>
      </c>
      <c r="V88" s="25">
        <f t="shared" si="21"/>
      </c>
      <c r="W88" s="65">
        <f>IF(L88="","",U88-L88)</f>
        <v>-1.5</v>
      </c>
      <c r="X88" s="68"/>
      <c r="Y88" s="63">
        <f>IF(OR(T88=0,K88=0),"",SMALL(N88:S88,1)-SMALL(E88:J88,1))</f>
        <v>-3</v>
      </c>
      <c r="Z88" s="85"/>
      <c r="AA88" s="85"/>
      <c r="AB88" s="85"/>
      <c r="AC88" s="85"/>
      <c r="AD88" s="85"/>
      <c r="AE88" s="85"/>
      <c r="AF88" s="85"/>
      <c r="AG88" s="76">
        <f t="shared" si="14"/>
        <v>0</v>
      </c>
      <c r="AH88" s="38">
        <f t="shared" si="15"/>
      </c>
      <c r="AI88" s="39">
        <f t="shared" si="16"/>
      </c>
    </row>
    <row r="89" spans="1:35" ht="18" customHeight="1" thickBot="1">
      <c r="A89" s="50"/>
      <c r="B89" s="44" t="s">
        <v>31</v>
      </c>
      <c r="C89" s="45"/>
      <c r="D89" s="81"/>
      <c r="E89" s="16"/>
      <c r="F89" s="17"/>
      <c r="G89" s="17"/>
      <c r="H89" s="17"/>
      <c r="I89" s="17"/>
      <c r="J89" s="18"/>
      <c r="K89" s="73">
        <f t="shared" si="17"/>
        <v>0</v>
      </c>
      <c r="L89" s="19"/>
      <c r="M89" s="20">
        <f t="shared" si="18"/>
      </c>
      <c r="N89" s="21"/>
      <c r="O89" s="22"/>
      <c r="P89" s="22">
        <v>80</v>
      </c>
      <c r="Q89" s="22"/>
      <c r="R89" s="22"/>
      <c r="S89" s="23"/>
      <c r="T89" s="77">
        <f t="shared" si="19"/>
        <v>1</v>
      </c>
      <c r="U89" s="24">
        <f t="shared" si="20"/>
        <v>80</v>
      </c>
      <c r="V89" s="25">
        <f t="shared" si="21"/>
      </c>
      <c r="W89" s="65"/>
      <c r="X89" s="68"/>
      <c r="Y89" s="63"/>
      <c r="Z89" s="85"/>
      <c r="AA89" s="85"/>
      <c r="AB89" s="85"/>
      <c r="AC89" s="85"/>
      <c r="AD89" s="85"/>
      <c r="AE89" s="85"/>
      <c r="AF89" s="85"/>
      <c r="AG89" s="76">
        <f t="shared" si="14"/>
        <v>0</v>
      </c>
      <c r="AH89" s="38">
        <f t="shared" si="15"/>
      </c>
      <c r="AI89" s="39">
        <f t="shared" si="16"/>
      </c>
    </row>
    <row r="90" spans="1:35" ht="18" customHeight="1" thickBot="1">
      <c r="A90" s="50">
        <v>21</v>
      </c>
      <c r="B90" s="44" t="s">
        <v>34</v>
      </c>
      <c r="C90" s="45" t="s">
        <v>13</v>
      </c>
      <c r="D90" s="80">
        <v>1965</v>
      </c>
      <c r="E90" s="28"/>
      <c r="F90" s="26"/>
      <c r="G90" s="26">
        <v>73</v>
      </c>
      <c r="H90" s="26"/>
      <c r="I90" s="26"/>
      <c r="J90" s="27"/>
      <c r="K90" s="74">
        <f t="shared" si="17"/>
        <v>1</v>
      </c>
      <c r="L90" s="19">
        <f>SUM(E90:J90)/COUNT(E90:J90)</f>
        <v>73</v>
      </c>
      <c r="M90" s="20">
        <f t="shared" si="18"/>
      </c>
      <c r="N90" s="21">
        <v>76</v>
      </c>
      <c r="O90" s="22"/>
      <c r="P90" s="22"/>
      <c r="Q90" s="22"/>
      <c r="R90" s="22"/>
      <c r="S90" s="23"/>
      <c r="T90" s="77">
        <f t="shared" si="19"/>
        <v>1</v>
      </c>
      <c r="U90" s="24">
        <f t="shared" si="20"/>
        <v>76</v>
      </c>
      <c r="V90" s="25">
        <f t="shared" si="21"/>
      </c>
      <c r="W90" s="65">
        <f>IF(L90="","",U90-L90)</f>
        <v>3</v>
      </c>
      <c r="X90" s="68"/>
      <c r="Y90" s="63">
        <f>IF(OR(T90=0,K90=0),"",SMALL(N90:S90,1)-SMALL(E90:J90,1))</f>
        <v>3</v>
      </c>
      <c r="Z90" s="85"/>
      <c r="AA90" s="85"/>
      <c r="AB90" s="85"/>
      <c r="AC90" s="85"/>
      <c r="AD90" s="85"/>
      <c r="AE90" s="85"/>
      <c r="AF90" s="85"/>
      <c r="AG90" s="76">
        <f t="shared" si="14"/>
        <v>0</v>
      </c>
      <c r="AH90" s="38">
        <f t="shared" si="15"/>
      </c>
      <c r="AI90" s="39">
        <f t="shared" si="16"/>
      </c>
    </row>
    <row r="91" spans="1:35" ht="18" customHeight="1" thickBot="1">
      <c r="A91" s="50">
        <v>116</v>
      </c>
      <c r="B91" s="44" t="s">
        <v>35</v>
      </c>
      <c r="C91" s="45" t="s">
        <v>36</v>
      </c>
      <c r="D91" s="80"/>
      <c r="E91" s="16">
        <v>66</v>
      </c>
      <c r="F91" s="17"/>
      <c r="G91" s="17">
        <v>72</v>
      </c>
      <c r="H91" s="17"/>
      <c r="I91" s="17">
        <v>69</v>
      </c>
      <c r="J91" s="18">
        <v>73</v>
      </c>
      <c r="K91" s="73">
        <f t="shared" si="17"/>
        <v>4</v>
      </c>
      <c r="L91" s="19">
        <f>SUM(E91:J91)/COUNT(E91:J91)</f>
        <v>70</v>
      </c>
      <c r="M91" s="20">
        <f t="shared" si="18"/>
        <v>280</v>
      </c>
      <c r="N91" s="21">
        <v>76</v>
      </c>
      <c r="O91" s="22"/>
      <c r="P91" s="22"/>
      <c r="Q91" s="22"/>
      <c r="R91" s="22"/>
      <c r="S91" s="23"/>
      <c r="T91" s="77">
        <f t="shared" si="19"/>
        <v>1</v>
      </c>
      <c r="U91" s="24">
        <f t="shared" si="20"/>
        <v>76</v>
      </c>
      <c r="V91" s="25">
        <f t="shared" si="21"/>
      </c>
      <c r="W91" s="65">
        <f>IF(L91="","",U91-L91)</f>
        <v>6</v>
      </c>
      <c r="X91" s="68"/>
      <c r="Y91" s="63">
        <f>IF(OR(T91=0,K91=0),"",SMALL(N91:S91,1)-SMALL(E91:J91,1))</f>
        <v>10</v>
      </c>
      <c r="Z91" s="85"/>
      <c r="AA91" s="85"/>
      <c r="AB91" s="85"/>
      <c r="AC91" s="85"/>
      <c r="AD91" s="85"/>
      <c r="AE91" s="85"/>
      <c r="AF91" s="85"/>
      <c r="AG91" s="76">
        <f t="shared" si="14"/>
        <v>0</v>
      </c>
      <c r="AH91" s="38">
        <f t="shared" si="15"/>
      </c>
      <c r="AI91" s="39">
        <f t="shared" si="16"/>
      </c>
    </row>
    <row r="92" spans="1:35" ht="18" customHeight="1" thickBot="1">
      <c r="A92" s="50"/>
      <c r="B92" s="44" t="s">
        <v>105</v>
      </c>
      <c r="C92" s="45" t="s">
        <v>38</v>
      </c>
      <c r="D92" s="82" t="s">
        <v>106</v>
      </c>
      <c r="E92" s="40"/>
      <c r="F92" s="41"/>
      <c r="G92" s="41"/>
      <c r="H92" s="41"/>
      <c r="I92" s="41"/>
      <c r="J92" s="37"/>
      <c r="K92" s="75">
        <f t="shared" si="17"/>
        <v>0</v>
      </c>
      <c r="L92" s="19"/>
      <c r="M92" s="20">
        <f t="shared" si="18"/>
      </c>
      <c r="N92" s="21"/>
      <c r="O92" s="22">
        <v>103</v>
      </c>
      <c r="P92" s="22"/>
      <c r="Q92" s="22"/>
      <c r="R92" s="22"/>
      <c r="S92" s="23"/>
      <c r="T92" s="77">
        <f t="shared" si="19"/>
        <v>1</v>
      </c>
      <c r="U92" s="24">
        <f t="shared" si="20"/>
        <v>103</v>
      </c>
      <c r="V92" s="25">
        <f t="shared" si="21"/>
      </c>
      <c r="W92" s="65"/>
      <c r="X92" s="68"/>
      <c r="Y92" s="63"/>
      <c r="Z92" s="85"/>
      <c r="AA92" s="85"/>
      <c r="AB92" s="85"/>
      <c r="AC92" s="85"/>
      <c r="AD92" s="85"/>
      <c r="AE92" s="85"/>
      <c r="AF92" s="85"/>
      <c r="AG92" s="76">
        <f t="shared" si="14"/>
        <v>0</v>
      </c>
      <c r="AH92" s="38">
        <f t="shared" si="15"/>
      </c>
      <c r="AI92" s="39">
        <f t="shared" si="16"/>
      </c>
    </row>
    <row r="93" spans="1:35" ht="18" customHeight="1" thickBot="1">
      <c r="A93" s="50"/>
      <c r="B93" s="44" t="s">
        <v>37</v>
      </c>
      <c r="C93" s="45" t="s">
        <v>38</v>
      </c>
      <c r="D93" s="80">
        <v>1969</v>
      </c>
      <c r="E93" s="28"/>
      <c r="F93" s="26"/>
      <c r="G93" s="26"/>
      <c r="H93" s="26"/>
      <c r="I93" s="26"/>
      <c r="J93" s="27"/>
      <c r="K93" s="74">
        <f t="shared" si="17"/>
        <v>0</v>
      </c>
      <c r="L93" s="19"/>
      <c r="M93" s="20">
        <f t="shared" si="18"/>
      </c>
      <c r="N93" s="21">
        <v>66</v>
      </c>
      <c r="O93" s="22"/>
      <c r="P93" s="22"/>
      <c r="Q93" s="22"/>
      <c r="R93" s="22"/>
      <c r="S93" s="23"/>
      <c r="T93" s="77">
        <f t="shared" si="19"/>
        <v>1</v>
      </c>
      <c r="U93" s="24">
        <f t="shared" si="20"/>
        <v>66</v>
      </c>
      <c r="V93" s="25">
        <f t="shared" si="21"/>
      </c>
      <c r="W93" s="65"/>
      <c r="X93" s="68"/>
      <c r="Y93" s="63"/>
      <c r="Z93" s="85"/>
      <c r="AA93" s="85"/>
      <c r="AB93" s="85"/>
      <c r="AC93" s="85"/>
      <c r="AD93" s="85"/>
      <c r="AE93" s="85"/>
      <c r="AF93" s="85"/>
      <c r="AG93" s="76">
        <f t="shared" si="14"/>
        <v>0</v>
      </c>
      <c r="AH93" s="38">
        <f t="shared" si="15"/>
      </c>
      <c r="AI93" s="39">
        <f t="shared" si="16"/>
      </c>
    </row>
    <row r="94" spans="1:35" ht="18" customHeight="1" thickBot="1">
      <c r="A94" s="50">
        <v>308</v>
      </c>
      <c r="B94" s="44" t="s">
        <v>81</v>
      </c>
      <c r="C94" s="45"/>
      <c r="D94" s="80"/>
      <c r="E94" s="28"/>
      <c r="F94" s="26"/>
      <c r="G94" s="26"/>
      <c r="H94" s="26"/>
      <c r="I94" s="26"/>
      <c r="J94" s="27"/>
      <c r="K94" s="74">
        <f t="shared" si="17"/>
        <v>0</v>
      </c>
      <c r="L94" s="19"/>
      <c r="M94" s="20">
        <f t="shared" si="18"/>
      </c>
      <c r="N94" s="21"/>
      <c r="O94" s="22"/>
      <c r="P94" s="22"/>
      <c r="Q94" s="22"/>
      <c r="R94" s="22">
        <v>68</v>
      </c>
      <c r="S94" s="23"/>
      <c r="T94" s="77">
        <f t="shared" si="19"/>
        <v>1</v>
      </c>
      <c r="U94" s="24">
        <f t="shared" si="20"/>
        <v>68</v>
      </c>
      <c r="V94" s="25">
        <f t="shared" si="21"/>
      </c>
      <c r="W94" s="65"/>
      <c r="X94" s="68"/>
      <c r="Y94" s="63"/>
      <c r="Z94" s="85"/>
      <c r="AA94" s="85"/>
      <c r="AB94" s="85"/>
      <c r="AC94" s="85"/>
      <c r="AD94" s="85"/>
      <c r="AE94" s="85"/>
      <c r="AF94" s="85"/>
      <c r="AG94" s="76">
        <f t="shared" si="14"/>
        <v>0</v>
      </c>
      <c r="AH94" s="38">
        <f t="shared" si="15"/>
      </c>
      <c r="AI94" s="39">
        <f t="shared" si="16"/>
      </c>
    </row>
    <row r="95" spans="1:35" ht="18" customHeight="1" thickBot="1">
      <c r="A95" s="50"/>
      <c r="B95" s="44" t="s">
        <v>85</v>
      </c>
      <c r="C95" s="45"/>
      <c r="D95" s="81"/>
      <c r="E95" s="16"/>
      <c r="F95" s="17"/>
      <c r="G95" s="17"/>
      <c r="H95" s="17"/>
      <c r="I95" s="17"/>
      <c r="J95" s="18"/>
      <c r="K95" s="73">
        <f t="shared" si="17"/>
        <v>0</v>
      </c>
      <c r="L95" s="19"/>
      <c r="M95" s="20">
        <f t="shared" si="18"/>
      </c>
      <c r="N95" s="21"/>
      <c r="O95" s="22"/>
      <c r="P95" s="22">
        <v>107</v>
      </c>
      <c r="Q95" s="22"/>
      <c r="R95" s="22"/>
      <c r="S95" s="23">
        <v>103</v>
      </c>
      <c r="T95" s="77">
        <f t="shared" si="19"/>
        <v>2</v>
      </c>
      <c r="U95" s="24">
        <f t="shared" si="20"/>
        <v>105</v>
      </c>
      <c r="V95" s="25">
        <f t="shared" si="21"/>
      </c>
      <c r="W95" s="65"/>
      <c r="X95" s="68"/>
      <c r="Y95" s="63"/>
      <c r="Z95" s="85"/>
      <c r="AA95" s="85"/>
      <c r="AB95" s="85"/>
      <c r="AC95" s="85"/>
      <c r="AD95" s="85"/>
      <c r="AE95" s="85"/>
      <c r="AF95" s="85"/>
      <c r="AG95" s="76">
        <f t="shared" si="14"/>
        <v>0</v>
      </c>
      <c r="AH95" s="38">
        <f t="shared" si="15"/>
      </c>
      <c r="AI95" s="39">
        <f t="shared" si="16"/>
      </c>
    </row>
    <row r="96" spans="1:35" ht="18" customHeight="1" thickBot="1">
      <c r="A96" s="50">
        <v>148</v>
      </c>
      <c r="B96" s="55" t="s">
        <v>86</v>
      </c>
      <c r="C96" s="45" t="s">
        <v>3</v>
      </c>
      <c r="D96" s="82"/>
      <c r="E96" s="40"/>
      <c r="F96" s="41"/>
      <c r="G96" s="41"/>
      <c r="H96" s="41"/>
      <c r="I96" s="41"/>
      <c r="J96" s="37"/>
      <c r="K96" s="75">
        <f t="shared" si="17"/>
        <v>0</v>
      </c>
      <c r="L96" s="19"/>
      <c r="M96" s="20">
        <f t="shared" si="18"/>
      </c>
      <c r="N96" s="21">
        <v>87</v>
      </c>
      <c r="O96" s="22">
        <v>83</v>
      </c>
      <c r="P96" s="22">
        <v>90</v>
      </c>
      <c r="Q96" s="22"/>
      <c r="R96" s="22"/>
      <c r="S96" s="23"/>
      <c r="T96" s="77">
        <f t="shared" si="19"/>
        <v>3</v>
      </c>
      <c r="U96" s="24">
        <f t="shared" si="20"/>
        <v>86.66666666666667</v>
      </c>
      <c r="V96" s="25">
        <f t="shared" si="21"/>
      </c>
      <c r="W96" s="65"/>
      <c r="X96" s="68"/>
      <c r="Y96" s="63"/>
      <c r="Z96" s="85"/>
      <c r="AA96" s="85"/>
      <c r="AB96" s="85"/>
      <c r="AC96" s="85"/>
      <c r="AD96" s="85"/>
      <c r="AE96" s="85"/>
      <c r="AF96" s="85"/>
      <c r="AG96" s="76">
        <f t="shared" si="14"/>
        <v>0</v>
      </c>
      <c r="AH96" s="38">
        <f t="shared" si="15"/>
      </c>
      <c r="AI96" s="39">
        <f t="shared" si="16"/>
      </c>
    </row>
    <row r="97" spans="1:35" ht="18" customHeight="1" thickBot="1">
      <c r="A97" s="50">
        <v>101</v>
      </c>
      <c r="B97" s="44" t="s">
        <v>87</v>
      </c>
      <c r="C97" s="45" t="s">
        <v>3</v>
      </c>
      <c r="D97" s="81"/>
      <c r="E97" s="16"/>
      <c r="F97" s="17"/>
      <c r="G97" s="17"/>
      <c r="H97" s="17"/>
      <c r="I97" s="17"/>
      <c r="J97" s="18"/>
      <c r="K97" s="73">
        <f t="shared" si="17"/>
        <v>0</v>
      </c>
      <c r="L97" s="19"/>
      <c r="M97" s="20">
        <f t="shared" si="18"/>
      </c>
      <c r="N97" s="21">
        <v>97</v>
      </c>
      <c r="O97" s="22">
        <v>90</v>
      </c>
      <c r="P97" s="22"/>
      <c r="Q97" s="22"/>
      <c r="R97" s="22"/>
      <c r="S97" s="23"/>
      <c r="T97" s="77">
        <f t="shared" si="19"/>
        <v>2</v>
      </c>
      <c r="U97" s="24">
        <f t="shared" si="20"/>
        <v>93.5</v>
      </c>
      <c r="V97" s="25">
        <f t="shared" si="21"/>
      </c>
      <c r="W97" s="65"/>
      <c r="X97" s="68"/>
      <c r="Y97" s="63"/>
      <c r="Z97" s="85"/>
      <c r="AA97" s="85"/>
      <c r="AB97" s="85"/>
      <c r="AC97" s="85"/>
      <c r="AD97" s="85"/>
      <c r="AE97" s="85"/>
      <c r="AF97" s="85"/>
      <c r="AG97" s="76">
        <f t="shared" si="14"/>
        <v>0</v>
      </c>
      <c r="AH97" s="38">
        <f t="shared" si="15"/>
      </c>
      <c r="AI97" s="39">
        <f t="shared" si="16"/>
      </c>
    </row>
    <row r="98" spans="1:35" ht="18" customHeight="1" thickBot="1">
      <c r="A98" s="50"/>
      <c r="B98" s="44" t="s">
        <v>88</v>
      </c>
      <c r="C98" s="45" t="s">
        <v>41</v>
      </c>
      <c r="D98" s="81"/>
      <c r="E98" s="16">
        <v>68</v>
      </c>
      <c r="F98" s="17"/>
      <c r="G98" s="17">
        <v>64</v>
      </c>
      <c r="H98" s="17"/>
      <c r="I98" s="17">
        <v>70</v>
      </c>
      <c r="J98" s="18"/>
      <c r="K98" s="73">
        <f t="shared" si="17"/>
        <v>3</v>
      </c>
      <c r="L98" s="19">
        <f>SUM(E98:J98)/COUNT(E98:J98)</f>
        <v>67.33333333333333</v>
      </c>
      <c r="M98" s="20">
        <f t="shared" si="18"/>
      </c>
      <c r="N98" s="21"/>
      <c r="O98" s="22">
        <v>74</v>
      </c>
      <c r="P98" s="22">
        <v>63</v>
      </c>
      <c r="Q98" s="22"/>
      <c r="R98" s="22"/>
      <c r="S98" s="23"/>
      <c r="T98" s="77">
        <f t="shared" si="19"/>
        <v>2</v>
      </c>
      <c r="U98" s="24">
        <f t="shared" si="20"/>
        <v>68.5</v>
      </c>
      <c r="V98" s="25">
        <f t="shared" si="21"/>
      </c>
      <c r="W98" s="65">
        <f>IF(L98="","",U98-L98)</f>
        <v>1.1666666666666714</v>
      </c>
      <c r="X98" s="68"/>
      <c r="Y98" s="63">
        <f>IF(OR(T98=0,K98=0),"",SMALL(N98:S98,1)-SMALL(E98:J98,1))</f>
        <v>-1</v>
      </c>
      <c r="Z98" s="85"/>
      <c r="AA98" s="85"/>
      <c r="AB98" s="85"/>
      <c r="AC98" s="85"/>
      <c r="AD98" s="85"/>
      <c r="AE98" s="85"/>
      <c r="AF98" s="85"/>
      <c r="AG98" s="76">
        <f t="shared" si="14"/>
        <v>0</v>
      </c>
      <c r="AH98" s="38">
        <f t="shared" si="15"/>
      </c>
      <c r="AI98" s="39">
        <f t="shared" si="16"/>
      </c>
    </row>
    <row r="99" spans="1:35" ht="18" customHeight="1" thickBot="1">
      <c r="A99" s="50">
        <v>60</v>
      </c>
      <c r="B99" s="44" t="s">
        <v>97</v>
      </c>
      <c r="C99" s="45" t="s">
        <v>41</v>
      </c>
      <c r="D99" s="82" t="s">
        <v>98</v>
      </c>
      <c r="E99" s="28"/>
      <c r="F99" s="26"/>
      <c r="G99" s="26"/>
      <c r="H99" s="43">
        <v>99</v>
      </c>
      <c r="I99" s="43">
        <v>90</v>
      </c>
      <c r="J99" s="27"/>
      <c r="K99" s="74">
        <f t="shared" si="17"/>
        <v>2</v>
      </c>
      <c r="L99" s="19">
        <f>SUM(E99:J99)/COUNT(E99:J99)</f>
        <v>94.5</v>
      </c>
      <c r="M99" s="20">
        <f t="shared" si="18"/>
      </c>
      <c r="N99" s="21"/>
      <c r="O99" s="22">
        <v>104</v>
      </c>
      <c r="P99" s="22">
        <v>86</v>
      </c>
      <c r="Q99" s="22">
        <v>89</v>
      </c>
      <c r="R99" s="22"/>
      <c r="S99" s="23"/>
      <c r="T99" s="77">
        <f t="shared" si="19"/>
        <v>3</v>
      </c>
      <c r="U99" s="24">
        <f t="shared" si="20"/>
        <v>93</v>
      </c>
      <c r="V99" s="25">
        <f t="shared" si="21"/>
      </c>
      <c r="W99" s="65">
        <f>IF(L99="","",U99-L99)</f>
        <v>-1.5</v>
      </c>
      <c r="X99" s="68"/>
      <c r="Y99" s="63">
        <f>IF(OR(T99=0,K99=0),"",SMALL(N99:S99,1)-SMALL(E99:J99,1))</f>
        <v>-4</v>
      </c>
      <c r="Z99" s="85"/>
      <c r="AA99" s="85"/>
      <c r="AB99" s="85"/>
      <c r="AC99" s="85"/>
      <c r="AD99" s="85"/>
      <c r="AE99" s="85"/>
      <c r="AF99" s="85"/>
      <c r="AG99" s="76">
        <f aca="true" t="shared" si="22" ref="AG99:AG122">COUNT(Z99:AF99)</f>
        <v>0</v>
      </c>
      <c r="AH99" s="38">
        <f aca="true" t="shared" si="23" ref="AH99:AH122">IF(SUM(Z99:AF99)=0,"",SUM(Z99:AF99)/COUNT(Z99:AF99))</f>
      </c>
      <c r="AI99" s="39">
        <f aca="true" t="shared" si="24" ref="AI99:AI122">IF(COUNT(Z99:AF99)&gt;=4,SMALL(Z99:AF99,1)+SMALL(Z99:AF99,2)+SMALL(Z99:AF99,3)+SMALL(Z99:AF99,4),"")</f>
      </c>
    </row>
    <row r="100" spans="1:35" ht="18" customHeight="1" thickBot="1">
      <c r="A100" s="50"/>
      <c r="B100" s="44" t="s">
        <v>43</v>
      </c>
      <c r="C100" s="45" t="s">
        <v>44</v>
      </c>
      <c r="D100" s="80"/>
      <c r="E100" s="28"/>
      <c r="F100" s="26"/>
      <c r="G100" s="26"/>
      <c r="H100" s="26"/>
      <c r="I100" s="26"/>
      <c r="J100" s="27"/>
      <c r="K100" s="74">
        <f t="shared" si="17"/>
        <v>0</v>
      </c>
      <c r="L100" s="19"/>
      <c r="M100" s="20">
        <f t="shared" si="18"/>
      </c>
      <c r="N100" s="21"/>
      <c r="O100" s="22"/>
      <c r="P100" s="22">
        <v>61</v>
      </c>
      <c r="Q100" s="22"/>
      <c r="R100" s="22"/>
      <c r="S100" s="23"/>
      <c r="T100" s="77">
        <f t="shared" si="19"/>
        <v>1</v>
      </c>
      <c r="U100" s="24">
        <f t="shared" si="20"/>
        <v>61</v>
      </c>
      <c r="V100" s="25">
        <f t="shared" si="21"/>
      </c>
      <c r="W100" s="65"/>
      <c r="X100" s="68"/>
      <c r="Y100" s="63"/>
      <c r="Z100" s="85"/>
      <c r="AA100" s="85"/>
      <c r="AB100" s="85"/>
      <c r="AC100" s="85"/>
      <c r="AD100" s="85"/>
      <c r="AE100" s="85"/>
      <c r="AF100" s="85"/>
      <c r="AG100" s="76">
        <f t="shared" si="22"/>
        <v>0</v>
      </c>
      <c r="AH100" s="38">
        <f t="shared" si="23"/>
      </c>
      <c r="AI100" s="39">
        <f t="shared" si="24"/>
      </c>
    </row>
    <row r="101" spans="1:35" ht="18" customHeight="1" thickBot="1">
      <c r="A101" s="50">
        <v>261</v>
      </c>
      <c r="B101" s="44" t="s">
        <v>47</v>
      </c>
      <c r="C101" s="45" t="s">
        <v>48</v>
      </c>
      <c r="D101" s="80">
        <v>1986</v>
      </c>
      <c r="E101" s="28"/>
      <c r="F101" s="26"/>
      <c r="G101" s="26"/>
      <c r="H101" s="26"/>
      <c r="I101" s="26"/>
      <c r="J101" s="27"/>
      <c r="K101" s="74">
        <f t="shared" si="17"/>
        <v>0</v>
      </c>
      <c r="L101" s="19"/>
      <c r="M101" s="20">
        <f t="shared" si="18"/>
      </c>
      <c r="N101" s="21">
        <v>77</v>
      </c>
      <c r="O101" s="22"/>
      <c r="P101" s="22"/>
      <c r="Q101" s="22"/>
      <c r="R101" s="22"/>
      <c r="S101" s="23"/>
      <c r="T101" s="77">
        <f t="shared" si="19"/>
        <v>1</v>
      </c>
      <c r="U101" s="24">
        <f t="shared" si="20"/>
        <v>77</v>
      </c>
      <c r="V101" s="25">
        <f t="shared" si="21"/>
      </c>
      <c r="W101" s="65"/>
      <c r="X101" s="68"/>
      <c r="Y101" s="63"/>
      <c r="Z101" s="85"/>
      <c r="AA101" s="85"/>
      <c r="AB101" s="85"/>
      <c r="AC101" s="85"/>
      <c r="AD101" s="85"/>
      <c r="AE101" s="85"/>
      <c r="AF101" s="85"/>
      <c r="AG101" s="76">
        <f t="shared" si="22"/>
        <v>0</v>
      </c>
      <c r="AH101" s="38">
        <f t="shared" si="23"/>
      </c>
      <c r="AI101" s="39">
        <f t="shared" si="24"/>
      </c>
    </row>
    <row r="102" spans="1:35" ht="18" customHeight="1" thickBot="1">
      <c r="A102" s="50"/>
      <c r="B102" s="44" t="s">
        <v>49</v>
      </c>
      <c r="C102" s="45"/>
      <c r="D102" s="81"/>
      <c r="E102" s="16"/>
      <c r="F102" s="17"/>
      <c r="G102" s="17"/>
      <c r="H102" s="17"/>
      <c r="I102" s="17"/>
      <c r="J102" s="18"/>
      <c r="K102" s="73">
        <f t="shared" si="17"/>
        <v>0</v>
      </c>
      <c r="L102" s="19"/>
      <c r="M102" s="20">
        <f t="shared" si="18"/>
      </c>
      <c r="N102" s="21"/>
      <c r="O102" s="22"/>
      <c r="P102" s="22">
        <v>56</v>
      </c>
      <c r="Q102" s="22"/>
      <c r="R102" s="22"/>
      <c r="S102" s="23"/>
      <c r="T102" s="77">
        <f t="shared" si="19"/>
        <v>1</v>
      </c>
      <c r="U102" s="24">
        <f t="shared" si="20"/>
        <v>56</v>
      </c>
      <c r="V102" s="25">
        <f t="shared" si="21"/>
      </c>
      <c r="W102" s="65"/>
      <c r="X102" s="68"/>
      <c r="Y102" s="63"/>
      <c r="Z102" s="85"/>
      <c r="AA102" s="85"/>
      <c r="AB102" s="85"/>
      <c r="AC102" s="85"/>
      <c r="AD102" s="85"/>
      <c r="AE102" s="85"/>
      <c r="AF102" s="85"/>
      <c r="AG102" s="76">
        <f t="shared" si="22"/>
        <v>0</v>
      </c>
      <c r="AH102" s="38">
        <f t="shared" si="23"/>
      </c>
      <c r="AI102" s="39">
        <f t="shared" si="24"/>
      </c>
    </row>
    <row r="103" spans="1:35" ht="18" customHeight="1" thickBot="1">
      <c r="A103" s="50">
        <v>414</v>
      </c>
      <c r="B103" s="44" t="s">
        <v>80</v>
      </c>
      <c r="C103" s="45"/>
      <c r="D103" s="80"/>
      <c r="E103" s="28"/>
      <c r="F103" s="26"/>
      <c r="G103" s="26"/>
      <c r="H103" s="26"/>
      <c r="I103" s="26"/>
      <c r="J103" s="27"/>
      <c r="K103" s="74">
        <f t="shared" si="17"/>
        <v>0</v>
      </c>
      <c r="L103" s="19"/>
      <c r="M103" s="20">
        <f t="shared" si="18"/>
      </c>
      <c r="N103" s="21"/>
      <c r="O103" s="22"/>
      <c r="P103" s="22"/>
      <c r="Q103" s="22"/>
      <c r="R103" s="22">
        <v>63</v>
      </c>
      <c r="S103" s="23"/>
      <c r="T103" s="77">
        <f t="shared" si="19"/>
        <v>1</v>
      </c>
      <c r="U103" s="24">
        <f t="shared" si="20"/>
        <v>63</v>
      </c>
      <c r="V103" s="25">
        <f t="shared" si="21"/>
      </c>
      <c r="W103" s="65"/>
      <c r="X103" s="68"/>
      <c r="Y103" s="63"/>
      <c r="Z103" s="85"/>
      <c r="AA103" s="85"/>
      <c r="AB103" s="85"/>
      <c r="AC103" s="85"/>
      <c r="AD103" s="85"/>
      <c r="AE103" s="85"/>
      <c r="AF103" s="85"/>
      <c r="AG103" s="76">
        <f t="shared" si="22"/>
        <v>0</v>
      </c>
      <c r="AH103" s="38">
        <f t="shared" si="23"/>
      </c>
      <c r="AI103" s="39">
        <f t="shared" si="24"/>
      </c>
    </row>
    <row r="104" spans="1:35" ht="18" customHeight="1" thickBot="1">
      <c r="A104" s="50">
        <v>125</v>
      </c>
      <c r="B104" s="44" t="s">
        <v>50</v>
      </c>
      <c r="C104" s="45" t="s">
        <v>33</v>
      </c>
      <c r="D104" s="80"/>
      <c r="E104" s="28"/>
      <c r="F104" s="26"/>
      <c r="G104" s="26"/>
      <c r="H104" s="26"/>
      <c r="I104" s="26"/>
      <c r="J104" s="27"/>
      <c r="K104" s="74">
        <f t="shared" si="17"/>
        <v>0</v>
      </c>
      <c r="L104" s="19"/>
      <c r="M104" s="20">
        <f t="shared" si="18"/>
      </c>
      <c r="N104" s="21">
        <v>82</v>
      </c>
      <c r="O104" s="22"/>
      <c r="P104" s="22">
        <v>78</v>
      </c>
      <c r="Q104" s="22"/>
      <c r="R104" s="22"/>
      <c r="S104" s="23"/>
      <c r="T104" s="77">
        <f t="shared" si="19"/>
        <v>2</v>
      </c>
      <c r="U104" s="24">
        <f t="shared" si="20"/>
        <v>80</v>
      </c>
      <c r="V104" s="25">
        <f t="shared" si="21"/>
      </c>
      <c r="W104" s="65"/>
      <c r="X104" s="68"/>
      <c r="Y104" s="63"/>
      <c r="Z104" s="85"/>
      <c r="AA104" s="85"/>
      <c r="AB104" s="85"/>
      <c r="AC104" s="85"/>
      <c r="AD104" s="85"/>
      <c r="AE104" s="85"/>
      <c r="AF104" s="85"/>
      <c r="AG104" s="76">
        <f t="shared" si="22"/>
        <v>0</v>
      </c>
      <c r="AH104" s="38">
        <f t="shared" si="23"/>
      </c>
      <c r="AI104" s="39">
        <f t="shared" si="24"/>
      </c>
    </row>
    <row r="105" spans="1:35" ht="18" customHeight="1" thickBot="1">
      <c r="A105" s="50">
        <v>190</v>
      </c>
      <c r="B105" s="44" t="s">
        <v>51</v>
      </c>
      <c r="C105" s="45" t="s">
        <v>52</v>
      </c>
      <c r="D105" s="80"/>
      <c r="E105" s="16"/>
      <c r="F105" s="17">
        <v>69</v>
      </c>
      <c r="G105" s="17">
        <v>64</v>
      </c>
      <c r="H105" s="17">
        <v>78</v>
      </c>
      <c r="I105" s="17">
        <v>66</v>
      </c>
      <c r="J105" s="18"/>
      <c r="K105" s="73">
        <f t="shared" si="17"/>
        <v>4</v>
      </c>
      <c r="L105" s="19">
        <f>SUM(E105:J105)/COUNT(E105:J105)</f>
        <v>69.25</v>
      </c>
      <c r="M105" s="20">
        <f t="shared" si="18"/>
        <v>277</v>
      </c>
      <c r="N105" s="21">
        <v>66</v>
      </c>
      <c r="O105" s="22"/>
      <c r="P105" s="22">
        <v>63</v>
      </c>
      <c r="Q105" s="22"/>
      <c r="R105" s="22">
        <v>68</v>
      </c>
      <c r="S105" s="23">
        <v>77</v>
      </c>
      <c r="T105" s="77">
        <f t="shared" si="19"/>
        <v>4</v>
      </c>
      <c r="U105" s="24">
        <f t="shared" si="20"/>
        <v>68.5</v>
      </c>
      <c r="V105" s="25">
        <f t="shared" si="21"/>
        <v>274</v>
      </c>
      <c r="W105" s="65">
        <f>IF(L105="","",U105-L105)</f>
        <v>-0.75</v>
      </c>
      <c r="X105" s="68"/>
      <c r="Y105" s="63">
        <f>IF(OR(T105=0,K105=0),"",SMALL(N105:S105,1)-SMALL(E105:J105,1))</f>
        <v>-1</v>
      </c>
      <c r="Z105" s="85"/>
      <c r="AA105" s="85"/>
      <c r="AB105" s="85"/>
      <c r="AC105" s="85"/>
      <c r="AD105" s="85"/>
      <c r="AE105" s="85"/>
      <c r="AF105" s="85"/>
      <c r="AG105" s="76">
        <f t="shared" si="22"/>
        <v>0</v>
      </c>
      <c r="AH105" s="38">
        <f t="shared" si="23"/>
      </c>
      <c r="AI105" s="39">
        <f t="shared" si="24"/>
      </c>
    </row>
    <row r="106" spans="1:35" ht="18" customHeight="1" thickBot="1">
      <c r="A106" s="50"/>
      <c r="B106" s="44" t="s">
        <v>171</v>
      </c>
      <c r="C106" s="45"/>
      <c r="D106" s="80"/>
      <c r="E106" s="28"/>
      <c r="F106" s="26"/>
      <c r="G106" s="26"/>
      <c r="H106" s="26"/>
      <c r="I106" s="26"/>
      <c r="J106" s="27"/>
      <c r="K106" s="74">
        <f t="shared" si="17"/>
        <v>0</v>
      </c>
      <c r="L106" s="19"/>
      <c r="M106" s="20">
        <f t="shared" si="18"/>
      </c>
      <c r="N106" s="21"/>
      <c r="O106" s="22"/>
      <c r="P106" s="22"/>
      <c r="Q106" s="22"/>
      <c r="R106" s="22">
        <v>65</v>
      </c>
      <c r="S106" s="23"/>
      <c r="T106" s="77">
        <f t="shared" si="19"/>
        <v>1</v>
      </c>
      <c r="U106" s="24">
        <f t="shared" si="20"/>
        <v>65</v>
      </c>
      <c r="V106" s="25">
        <f t="shared" si="21"/>
      </c>
      <c r="W106" s="65"/>
      <c r="X106" s="68"/>
      <c r="Y106" s="63"/>
      <c r="Z106" s="85"/>
      <c r="AA106" s="85"/>
      <c r="AB106" s="85"/>
      <c r="AC106" s="85"/>
      <c r="AD106" s="85"/>
      <c r="AE106" s="85"/>
      <c r="AF106" s="85"/>
      <c r="AG106" s="76">
        <f t="shared" si="22"/>
        <v>0</v>
      </c>
      <c r="AH106" s="38">
        <f t="shared" si="23"/>
      </c>
      <c r="AI106" s="39">
        <f t="shared" si="24"/>
      </c>
    </row>
    <row r="107" spans="1:35" ht="18" customHeight="1" thickBot="1">
      <c r="A107" s="50"/>
      <c r="B107" s="44" t="s">
        <v>125</v>
      </c>
      <c r="C107" s="45" t="s">
        <v>126</v>
      </c>
      <c r="D107" s="80"/>
      <c r="E107" s="28"/>
      <c r="F107" s="26"/>
      <c r="G107" s="26"/>
      <c r="H107" s="26"/>
      <c r="I107" s="26"/>
      <c r="J107" s="27"/>
      <c r="K107" s="74"/>
      <c r="L107" s="19"/>
      <c r="M107" s="20"/>
      <c r="N107" s="21"/>
      <c r="O107" s="22"/>
      <c r="P107" s="22"/>
      <c r="Q107" s="22"/>
      <c r="R107" s="22"/>
      <c r="S107" s="23">
        <v>61</v>
      </c>
      <c r="T107" s="77"/>
      <c r="U107" s="24"/>
      <c r="V107" s="25"/>
      <c r="W107" s="65"/>
      <c r="X107" s="68"/>
      <c r="Y107" s="63"/>
      <c r="Z107" s="85"/>
      <c r="AA107" s="85"/>
      <c r="AB107" s="85"/>
      <c r="AC107" s="85"/>
      <c r="AD107" s="85"/>
      <c r="AE107" s="85"/>
      <c r="AF107" s="85"/>
      <c r="AG107" s="76">
        <f t="shared" si="22"/>
        <v>0</v>
      </c>
      <c r="AH107" s="38">
        <f t="shared" si="23"/>
      </c>
      <c r="AI107" s="39">
        <f t="shared" si="24"/>
      </c>
    </row>
    <row r="108" spans="1:35" ht="18" customHeight="1" thickBot="1">
      <c r="A108" s="50">
        <v>366</v>
      </c>
      <c r="B108" s="44" t="s">
        <v>104</v>
      </c>
      <c r="C108" s="45" t="s">
        <v>7</v>
      </c>
      <c r="D108" s="82" t="s">
        <v>93</v>
      </c>
      <c r="E108" s="16">
        <v>99</v>
      </c>
      <c r="F108" s="17">
        <v>104</v>
      </c>
      <c r="G108" s="17">
        <v>94</v>
      </c>
      <c r="H108" s="17"/>
      <c r="I108" s="17">
        <v>83</v>
      </c>
      <c r="J108" s="18">
        <v>80</v>
      </c>
      <c r="K108" s="73">
        <f>COUNT(E108:J108)</f>
        <v>5</v>
      </c>
      <c r="L108" s="19">
        <f>SUM(E108:J108)/COUNT(E108:J108)</f>
        <v>92</v>
      </c>
      <c r="M108" s="20">
        <f>IF(COUNT(E108:J108)&gt;=4,SMALL(E108:J108,1)+SMALL(E108:J108,2)+SMALL(E108:J108,3)+SMALL(E108:J108,4),"")</f>
        <v>356</v>
      </c>
      <c r="N108" s="21">
        <v>87</v>
      </c>
      <c r="O108" s="22"/>
      <c r="P108" s="22"/>
      <c r="Q108" s="22"/>
      <c r="R108" s="22"/>
      <c r="S108" s="23">
        <v>97</v>
      </c>
      <c r="T108" s="77">
        <f>COUNT(N108:S108)</f>
        <v>2</v>
      </c>
      <c r="U108" s="24">
        <f>SUM(N108:S108)/COUNT(N108:S108)</f>
        <v>92</v>
      </c>
      <c r="V108" s="25">
        <f>IF(COUNT(N108:S108)&gt;=4,SMALL(N108:S108,1)+SMALL(N108:S108,2)+SMALL(N108:S108,3)+SMALL(N108:S108,4),"")</f>
      </c>
      <c r="W108" s="65">
        <f>IF(L108="","",U108-L108)</f>
        <v>0</v>
      </c>
      <c r="X108" s="68"/>
      <c r="Y108" s="63">
        <f>IF(OR(T108=0,K108=0),"",SMALL(N108:S108,1)-SMALL(E108:J108,1))</f>
        <v>7</v>
      </c>
      <c r="Z108" s="85"/>
      <c r="AA108" s="85"/>
      <c r="AB108" s="85"/>
      <c r="AC108" s="85"/>
      <c r="AD108" s="85"/>
      <c r="AE108" s="85"/>
      <c r="AF108" s="85"/>
      <c r="AG108" s="76">
        <f t="shared" si="22"/>
        <v>0</v>
      </c>
      <c r="AH108" s="38">
        <f t="shared" si="23"/>
      </c>
      <c r="AI108" s="39">
        <f t="shared" si="24"/>
      </c>
    </row>
    <row r="109" spans="1:35" ht="18" customHeight="1" thickBot="1">
      <c r="A109" s="50">
        <v>277</v>
      </c>
      <c r="B109" s="44" t="s">
        <v>89</v>
      </c>
      <c r="C109" s="45" t="s">
        <v>17</v>
      </c>
      <c r="D109" s="81">
        <v>1988</v>
      </c>
      <c r="E109" s="16"/>
      <c r="F109" s="17"/>
      <c r="G109" s="17"/>
      <c r="H109" s="17"/>
      <c r="I109" s="17"/>
      <c r="J109" s="18"/>
      <c r="K109" s="73">
        <f>COUNT(E109:J109)</f>
        <v>0</v>
      </c>
      <c r="L109" s="19"/>
      <c r="M109" s="20">
        <f>IF(COUNT(E109:J109)&gt;=4,SMALL(E109:J109,1)+SMALL(E109:J109,2)+SMALL(E109:J109,3)+SMALL(E109:J109,4),"")</f>
      </c>
      <c r="N109" s="21">
        <v>94</v>
      </c>
      <c r="O109" s="22"/>
      <c r="P109" s="22"/>
      <c r="Q109" s="22">
        <v>86</v>
      </c>
      <c r="R109" s="22"/>
      <c r="S109" s="23"/>
      <c r="T109" s="77">
        <f>COUNT(N109:S109)</f>
        <v>2</v>
      </c>
      <c r="U109" s="24">
        <f>SUM(N109:S109)/COUNT(N109:S109)</f>
        <v>90</v>
      </c>
      <c r="V109" s="25">
        <f>IF(COUNT(N109:S109)&gt;=4,SMALL(N109:S109,1)+SMALL(N109:S109,2)+SMALL(N109:S109,3)+SMALL(N109:S109,4),"")</f>
      </c>
      <c r="W109" s="65"/>
      <c r="X109" s="68"/>
      <c r="Y109" s="63"/>
      <c r="Z109" s="85"/>
      <c r="AA109" s="85"/>
      <c r="AB109" s="85"/>
      <c r="AC109" s="85"/>
      <c r="AD109" s="85"/>
      <c r="AE109" s="85"/>
      <c r="AF109" s="85"/>
      <c r="AG109" s="76">
        <f t="shared" si="22"/>
        <v>0</v>
      </c>
      <c r="AH109" s="38">
        <f t="shared" si="23"/>
      </c>
      <c r="AI109" s="39">
        <f t="shared" si="24"/>
      </c>
    </row>
    <row r="110" spans="1:35" ht="18" customHeight="1" thickBot="1">
      <c r="A110" s="50"/>
      <c r="B110" s="44" t="s">
        <v>57</v>
      </c>
      <c r="C110" s="45" t="s">
        <v>58</v>
      </c>
      <c r="D110" s="80"/>
      <c r="E110" s="28"/>
      <c r="F110" s="26"/>
      <c r="G110" s="26"/>
      <c r="H110" s="26"/>
      <c r="I110" s="26"/>
      <c r="J110" s="27"/>
      <c r="K110" s="74">
        <f>COUNT(E110:J110)</f>
        <v>0</v>
      </c>
      <c r="L110" s="19"/>
      <c r="M110" s="20">
        <f>IF(COUNT(E110:J110)&gt;=4,SMALL(E110:J110,1)+SMALL(E110:J110,2)+SMALL(E110:J110,3)+SMALL(E110:J110,4),"")</f>
      </c>
      <c r="N110" s="21"/>
      <c r="O110" s="22"/>
      <c r="P110" s="22">
        <v>72</v>
      </c>
      <c r="Q110" s="22">
        <v>67</v>
      </c>
      <c r="R110" s="22"/>
      <c r="S110" s="23"/>
      <c r="T110" s="77">
        <f>COUNT(N110:S110)</f>
        <v>2</v>
      </c>
      <c r="U110" s="24">
        <f>SUM(N110:S110)/COUNT(N110:S110)</f>
        <v>69.5</v>
      </c>
      <c r="V110" s="25">
        <f>IF(COUNT(N110:S110)&gt;=4,SMALL(N110:S110,1)+SMALL(N110:S110,2)+SMALL(N110:S110,3)+SMALL(N110:S110,4),"")</f>
      </c>
      <c r="W110" s="65"/>
      <c r="X110" s="68"/>
      <c r="Y110" s="63"/>
      <c r="Z110" s="85"/>
      <c r="AA110" s="85"/>
      <c r="AB110" s="85"/>
      <c r="AC110" s="85"/>
      <c r="AD110" s="85"/>
      <c r="AE110" s="85"/>
      <c r="AF110" s="85"/>
      <c r="AG110" s="76">
        <f t="shared" si="22"/>
        <v>0</v>
      </c>
      <c r="AH110" s="38">
        <f t="shared" si="23"/>
      </c>
      <c r="AI110" s="39">
        <f t="shared" si="24"/>
      </c>
    </row>
    <row r="111" spans="1:35" ht="18" customHeight="1" thickBot="1">
      <c r="A111" s="50"/>
      <c r="B111" s="44" t="s">
        <v>61</v>
      </c>
      <c r="C111" s="45"/>
      <c r="D111" s="80"/>
      <c r="E111" s="28"/>
      <c r="F111" s="26"/>
      <c r="G111" s="26"/>
      <c r="H111" s="26"/>
      <c r="I111" s="26"/>
      <c r="J111" s="27"/>
      <c r="K111" s="74">
        <f>COUNT(E111:J111)</f>
        <v>0</v>
      </c>
      <c r="L111" s="19"/>
      <c r="M111" s="20">
        <f>IF(COUNT(E111:J111)&gt;=4,SMALL(E111:J111,1)+SMALL(E111:J111,2)+SMALL(E111:J111,3)+SMALL(E111:J111,4),"")</f>
      </c>
      <c r="N111" s="21"/>
      <c r="O111" s="22"/>
      <c r="P111" s="22">
        <v>77</v>
      </c>
      <c r="Q111" s="22">
        <v>77</v>
      </c>
      <c r="R111" s="22"/>
      <c r="S111" s="23"/>
      <c r="T111" s="77">
        <f>COUNT(N111:S111)</f>
        <v>2</v>
      </c>
      <c r="U111" s="24">
        <f>SUM(N111:S111)/COUNT(N111:S111)</f>
        <v>77</v>
      </c>
      <c r="V111" s="25">
        <f>IF(COUNT(N111:S111)&gt;=4,SMALL(N111:S111,1)+SMALL(N111:S111,2)+SMALL(N111:S111,3)+SMALL(N111:S111,4),"")</f>
      </c>
      <c r="W111" s="65"/>
      <c r="X111" s="68"/>
      <c r="Y111" s="63"/>
      <c r="Z111" s="85"/>
      <c r="AA111" s="85"/>
      <c r="AB111" s="85"/>
      <c r="AC111" s="85"/>
      <c r="AD111" s="85"/>
      <c r="AE111" s="85"/>
      <c r="AF111" s="85"/>
      <c r="AG111" s="76">
        <f t="shared" si="22"/>
        <v>0</v>
      </c>
      <c r="AH111" s="38">
        <f t="shared" si="23"/>
      </c>
      <c r="AI111" s="39">
        <f t="shared" si="24"/>
      </c>
    </row>
    <row r="112" spans="1:35" ht="18" customHeight="1" thickBot="1">
      <c r="A112" s="50">
        <v>465</v>
      </c>
      <c r="B112" s="44" t="s">
        <v>64</v>
      </c>
      <c r="C112" s="45" t="s">
        <v>65</v>
      </c>
      <c r="D112" s="80">
        <v>1990</v>
      </c>
      <c r="E112" s="28"/>
      <c r="F112" s="26"/>
      <c r="G112" s="26"/>
      <c r="H112" s="26"/>
      <c r="I112" s="26"/>
      <c r="J112" s="27"/>
      <c r="K112" s="74">
        <f>COUNT(E112:J112)</f>
        <v>0</v>
      </c>
      <c r="L112" s="19"/>
      <c r="M112" s="20">
        <f>IF(COUNT(E112:J112)&gt;=4,SMALL(E112:J112,1)+SMALL(E112:J112,2)+SMALL(E112:J112,3)+SMALL(E112:J112,4),"")</f>
      </c>
      <c r="N112" s="21">
        <v>76</v>
      </c>
      <c r="O112" s="22"/>
      <c r="P112" s="22">
        <v>75</v>
      </c>
      <c r="Q112" s="22"/>
      <c r="R112" s="22">
        <v>81</v>
      </c>
      <c r="S112" s="23">
        <v>86</v>
      </c>
      <c r="T112" s="77">
        <f>COUNT(N112:S112)</f>
        <v>4</v>
      </c>
      <c r="U112" s="24">
        <f>SUM(N112:S112)/COUNT(N112:S112)</f>
        <v>79.5</v>
      </c>
      <c r="V112" s="25">
        <f>IF(COUNT(N112:S112)&gt;=4,SMALL(N112:S112,1)+SMALL(N112:S112,2)+SMALL(N112:S112,3)+SMALL(N112:S112,4),"")</f>
        <v>318</v>
      </c>
      <c r="W112" s="65"/>
      <c r="X112" s="68"/>
      <c r="Y112" s="63"/>
      <c r="Z112" s="85"/>
      <c r="AA112" s="85"/>
      <c r="AB112" s="85"/>
      <c r="AC112" s="85"/>
      <c r="AD112" s="85"/>
      <c r="AE112" s="85"/>
      <c r="AF112" s="85"/>
      <c r="AG112" s="76">
        <f t="shared" si="22"/>
        <v>0</v>
      </c>
      <c r="AH112" s="38">
        <f t="shared" si="23"/>
      </c>
      <c r="AI112" s="39">
        <f t="shared" si="24"/>
      </c>
    </row>
    <row r="113" spans="1:35" ht="18" customHeight="1" thickBot="1">
      <c r="A113" s="50">
        <v>476</v>
      </c>
      <c r="B113" s="44" t="s">
        <v>130</v>
      </c>
      <c r="C113" s="45"/>
      <c r="D113" s="80"/>
      <c r="E113" s="28"/>
      <c r="F113" s="26"/>
      <c r="G113" s="26"/>
      <c r="H113" s="26"/>
      <c r="I113" s="17"/>
      <c r="J113" s="18"/>
      <c r="K113" s="73"/>
      <c r="L113" s="19"/>
      <c r="M113" s="20"/>
      <c r="N113" s="21"/>
      <c r="O113" s="22"/>
      <c r="P113" s="22"/>
      <c r="Q113" s="22"/>
      <c r="R113" s="22"/>
      <c r="S113" s="23">
        <v>73</v>
      </c>
      <c r="T113" s="77"/>
      <c r="U113" s="24"/>
      <c r="V113" s="25"/>
      <c r="W113" s="65"/>
      <c r="X113" s="68"/>
      <c r="Y113" s="63"/>
      <c r="Z113" s="85"/>
      <c r="AA113" s="85"/>
      <c r="AB113" s="85"/>
      <c r="AC113" s="85"/>
      <c r="AD113" s="85"/>
      <c r="AE113" s="85"/>
      <c r="AF113" s="85"/>
      <c r="AG113" s="76">
        <f t="shared" si="22"/>
        <v>0</v>
      </c>
      <c r="AH113" s="38">
        <f t="shared" si="23"/>
      </c>
      <c r="AI113" s="39">
        <f t="shared" si="24"/>
      </c>
    </row>
    <row r="114" spans="1:35" ht="18" customHeight="1" thickBot="1">
      <c r="A114" s="50">
        <v>244</v>
      </c>
      <c r="B114" s="44" t="s">
        <v>67</v>
      </c>
      <c r="C114" s="45" t="s">
        <v>65</v>
      </c>
      <c r="D114" s="80"/>
      <c r="E114" s="28"/>
      <c r="F114" s="26"/>
      <c r="G114" s="26"/>
      <c r="H114" s="26"/>
      <c r="I114" s="26"/>
      <c r="J114" s="27"/>
      <c r="K114" s="74">
        <f aca="true" t="shared" si="25" ref="K114:K122">COUNT(E114:J114)</f>
        <v>0</v>
      </c>
      <c r="L114" s="19"/>
      <c r="M114" s="20">
        <f aca="true" t="shared" si="26" ref="M114:M122">IF(COUNT(E114:J114)&gt;=4,SMALL(E114:J114,1)+SMALL(E114:J114,2)+SMALL(E114:J114,3)+SMALL(E114:J114,4),"")</f>
      </c>
      <c r="N114" s="21"/>
      <c r="O114" s="22">
        <v>57</v>
      </c>
      <c r="P114" s="22"/>
      <c r="Q114" s="22"/>
      <c r="R114" s="22"/>
      <c r="S114" s="23">
        <v>61</v>
      </c>
      <c r="T114" s="77">
        <f aca="true" t="shared" si="27" ref="T114:T122">COUNT(N114:S114)</f>
        <v>2</v>
      </c>
      <c r="U114" s="24">
        <f aca="true" t="shared" si="28" ref="U114:U122">SUM(N114:S114)/COUNT(N114:S114)</f>
        <v>59</v>
      </c>
      <c r="V114" s="25">
        <f aca="true" t="shared" si="29" ref="V114:V122">IF(COUNT(N114:S114)&gt;=4,SMALL(N114:S114,1)+SMALL(N114:S114,2)+SMALL(N114:S114,3)+SMALL(N114:S114,4),"")</f>
      </c>
      <c r="W114" s="65"/>
      <c r="X114" s="68"/>
      <c r="Y114" s="63"/>
      <c r="Z114" s="85"/>
      <c r="AA114" s="85"/>
      <c r="AB114" s="85"/>
      <c r="AC114" s="85"/>
      <c r="AD114" s="85"/>
      <c r="AE114" s="85"/>
      <c r="AF114" s="85"/>
      <c r="AG114" s="76">
        <f t="shared" si="22"/>
        <v>0</v>
      </c>
      <c r="AH114" s="38">
        <f t="shared" si="23"/>
      </c>
      <c r="AI114" s="39">
        <f t="shared" si="24"/>
      </c>
    </row>
    <row r="115" spans="1:35" ht="18" customHeight="1" thickBot="1">
      <c r="A115" s="50"/>
      <c r="B115" s="44" t="s">
        <v>68</v>
      </c>
      <c r="C115" s="45" t="s">
        <v>69</v>
      </c>
      <c r="D115" s="81"/>
      <c r="E115" s="16"/>
      <c r="F115" s="17"/>
      <c r="G115" s="17"/>
      <c r="H115" s="17"/>
      <c r="I115" s="17"/>
      <c r="J115" s="18"/>
      <c r="K115" s="73">
        <f t="shared" si="25"/>
        <v>0</v>
      </c>
      <c r="L115" s="19"/>
      <c r="M115" s="20">
        <f t="shared" si="26"/>
      </c>
      <c r="N115" s="21"/>
      <c r="O115" s="22"/>
      <c r="P115" s="22"/>
      <c r="Q115" s="22">
        <v>83</v>
      </c>
      <c r="R115" s="22"/>
      <c r="S115" s="23"/>
      <c r="T115" s="77">
        <f t="shared" si="27"/>
        <v>1</v>
      </c>
      <c r="U115" s="24">
        <f t="shared" si="28"/>
        <v>83</v>
      </c>
      <c r="V115" s="25">
        <f t="shared" si="29"/>
      </c>
      <c r="W115" s="65"/>
      <c r="X115" s="68"/>
      <c r="Y115" s="63"/>
      <c r="Z115" s="85"/>
      <c r="AA115" s="85"/>
      <c r="AB115" s="85"/>
      <c r="AC115" s="85"/>
      <c r="AD115" s="85"/>
      <c r="AE115" s="85"/>
      <c r="AF115" s="85"/>
      <c r="AG115" s="76">
        <f t="shared" si="22"/>
        <v>0</v>
      </c>
      <c r="AH115" s="38">
        <f t="shared" si="23"/>
      </c>
      <c r="AI115" s="39">
        <f t="shared" si="24"/>
      </c>
    </row>
    <row r="116" spans="1:35" ht="18" customHeight="1" thickBot="1">
      <c r="A116" s="50"/>
      <c r="B116" s="44" t="s">
        <v>70</v>
      </c>
      <c r="C116" s="45"/>
      <c r="D116" s="80"/>
      <c r="E116" s="28"/>
      <c r="F116" s="26"/>
      <c r="G116" s="26"/>
      <c r="H116" s="26"/>
      <c r="I116" s="26"/>
      <c r="J116" s="27"/>
      <c r="K116" s="74">
        <f t="shared" si="25"/>
        <v>0</v>
      </c>
      <c r="L116" s="19"/>
      <c r="M116" s="20">
        <f t="shared" si="26"/>
      </c>
      <c r="N116" s="21"/>
      <c r="O116" s="22"/>
      <c r="P116" s="22">
        <v>65</v>
      </c>
      <c r="Q116" s="22"/>
      <c r="R116" s="22"/>
      <c r="S116" s="23"/>
      <c r="T116" s="77">
        <f t="shared" si="27"/>
        <v>1</v>
      </c>
      <c r="U116" s="24">
        <f t="shared" si="28"/>
        <v>65</v>
      </c>
      <c r="V116" s="25">
        <f t="shared" si="29"/>
      </c>
      <c r="W116" s="65"/>
      <c r="X116" s="68"/>
      <c r="Y116" s="63"/>
      <c r="Z116" s="85"/>
      <c r="AA116" s="85"/>
      <c r="AB116" s="85"/>
      <c r="AC116" s="85"/>
      <c r="AD116" s="85"/>
      <c r="AE116" s="85"/>
      <c r="AF116" s="85"/>
      <c r="AG116" s="76">
        <f t="shared" si="22"/>
        <v>0</v>
      </c>
      <c r="AH116" s="38">
        <f t="shared" si="23"/>
      </c>
      <c r="AI116" s="39">
        <f t="shared" si="24"/>
      </c>
    </row>
    <row r="117" spans="1:35" ht="18" customHeight="1" thickBot="1">
      <c r="A117" s="50">
        <v>120</v>
      </c>
      <c r="B117" s="44" t="s">
        <v>71</v>
      </c>
      <c r="C117" s="45" t="s">
        <v>13</v>
      </c>
      <c r="D117" s="80">
        <v>1987</v>
      </c>
      <c r="E117" s="28"/>
      <c r="F117" s="26"/>
      <c r="G117" s="26"/>
      <c r="H117" s="26"/>
      <c r="I117" s="26"/>
      <c r="J117" s="27"/>
      <c r="K117" s="74">
        <f t="shared" si="25"/>
        <v>0</v>
      </c>
      <c r="L117" s="19"/>
      <c r="M117" s="20">
        <f t="shared" si="26"/>
      </c>
      <c r="N117" s="21"/>
      <c r="O117" s="22">
        <v>73</v>
      </c>
      <c r="P117" s="22"/>
      <c r="Q117" s="22"/>
      <c r="R117" s="22"/>
      <c r="S117" s="23"/>
      <c r="T117" s="77">
        <f t="shared" si="27"/>
        <v>1</v>
      </c>
      <c r="U117" s="24">
        <f t="shared" si="28"/>
        <v>73</v>
      </c>
      <c r="V117" s="25">
        <f t="shared" si="29"/>
      </c>
      <c r="W117" s="65"/>
      <c r="X117" s="68"/>
      <c r="Y117" s="63"/>
      <c r="Z117" s="85"/>
      <c r="AA117" s="85"/>
      <c r="AB117" s="85"/>
      <c r="AC117" s="85"/>
      <c r="AD117" s="85"/>
      <c r="AE117" s="85"/>
      <c r="AF117" s="85"/>
      <c r="AG117" s="76">
        <f t="shared" si="22"/>
        <v>0</v>
      </c>
      <c r="AH117" s="38">
        <f t="shared" si="23"/>
      </c>
      <c r="AI117" s="39">
        <f t="shared" si="24"/>
      </c>
    </row>
    <row r="118" spans="1:35" ht="18" customHeight="1" thickBot="1">
      <c r="A118" s="50">
        <v>210</v>
      </c>
      <c r="B118" s="44" t="s">
        <v>72</v>
      </c>
      <c r="C118" s="45" t="s">
        <v>52</v>
      </c>
      <c r="D118" s="81">
        <v>1971</v>
      </c>
      <c r="E118" s="16"/>
      <c r="F118" s="17"/>
      <c r="G118" s="17"/>
      <c r="H118" s="17"/>
      <c r="I118" s="17"/>
      <c r="J118" s="18"/>
      <c r="K118" s="73">
        <f t="shared" si="25"/>
        <v>0</v>
      </c>
      <c r="L118" s="19"/>
      <c r="M118" s="20">
        <f t="shared" si="26"/>
      </c>
      <c r="N118" s="21"/>
      <c r="O118" s="22">
        <v>57</v>
      </c>
      <c r="P118" s="22"/>
      <c r="Q118" s="22"/>
      <c r="R118" s="22"/>
      <c r="S118" s="23"/>
      <c r="T118" s="77">
        <f t="shared" si="27"/>
        <v>1</v>
      </c>
      <c r="U118" s="24">
        <f t="shared" si="28"/>
        <v>57</v>
      </c>
      <c r="V118" s="25">
        <f t="shared" si="29"/>
      </c>
      <c r="W118" s="65"/>
      <c r="X118" s="68"/>
      <c r="Y118" s="63"/>
      <c r="Z118" s="85"/>
      <c r="AA118" s="85"/>
      <c r="AB118" s="85"/>
      <c r="AC118" s="85"/>
      <c r="AD118" s="85"/>
      <c r="AE118" s="85"/>
      <c r="AF118" s="85"/>
      <c r="AG118" s="76">
        <f t="shared" si="22"/>
        <v>0</v>
      </c>
      <c r="AH118" s="38">
        <f t="shared" si="23"/>
      </c>
      <c r="AI118" s="39">
        <f t="shared" si="24"/>
      </c>
    </row>
    <row r="119" spans="1:35" ht="18" customHeight="1" thickBot="1">
      <c r="A119" s="50">
        <v>210</v>
      </c>
      <c r="B119" s="44" t="s">
        <v>102</v>
      </c>
      <c r="C119" s="45" t="s">
        <v>52</v>
      </c>
      <c r="D119" s="82" t="s">
        <v>98</v>
      </c>
      <c r="E119" s="28"/>
      <c r="F119" s="26"/>
      <c r="G119" s="43">
        <v>92</v>
      </c>
      <c r="H119" s="43">
        <v>95</v>
      </c>
      <c r="I119" s="26"/>
      <c r="J119" s="27"/>
      <c r="K119" s="74">
        <f t="shared" si="25"/>
        <v>2</v>
      </c>
      <c r="L119" s="19">
        <f>SUM(E119:J119)/COUNT(E119:J119)</f>
        <v>93.5</v>
      </c>
      <c r="M119" s="20">
        <f t="shared" si="26"/>
      </c>
      <c r="N119" s="21">
        <v>77</v>
      </c>
      <c r="O119" s="22"/>
      <c r="P119" s="22"/>
      <c r="Q119" s="22"/>
      <c r="R119" s="22"/>
      <c r="S119" s="23"/>
      <c r="T119" s="77">
        <f t="shared" si="27"/>
        <v>1</v>
      </c>
      <c r="U119" s="24">
        <f t="shared" si="28"/>
        <v>77</v>
      </c>
      <c r="V119" s="25">
        <f t="shared" si="29"/>
      </c>
      <c r="W119" s="65">
        <f>IF(L119="","",U119-L119)</f>
        <v>-16.5</v>
      </c>
      <c r="X119" s="68"/>
      <c r="Y119" s="63">
        <f>IF(OR(T119=0,K119=0),"",SMALL(N119:S119,1)-SMALL(E119:J119,1))</f>
        <v>-15</v>
      </c>
      <c r="Z119" s="85"/>
      <c r="AA119" s="85"/>
      <c r="AB119" s="85"/>
      <c r="AC119" s="85"/>
      <c r="AD119" s="85"/>
      <c r="AE119" s="85"/>
      <c r="AF119" s="85"/>
      <c r="AG119" s="76">
        <f t="shared" si="22"/>
        <v>0</v>
      </c>
      <c r="AH119" s="38">
        <f t="shared" si="23"/>
      </c>
      <c r="AI119" s="39">
        <f t="shared" si="24"/>
      </c>
    </row>
    <row r="120" spans="1:35" ht="18" customHeight="1" thickBot="1">
      <c r="A120" s="50"/>
      <c r="B120" s="44" t="s">
        <v>73</v>
      </c>
      <c r="C120" s="45" t="s">
        <v>38</v>
      </c>
      <c r="D120" s="80"/>
      <c r="E120" s="28"/>
      <c r="F120" s="26"/>
      <c r="G120" s="26"/>
      <c r="H120" s="26"/>
      <c r="I120" s="26"/>
      <c r="J120" s="27"/>
      <c r="K120" s="74">
        <f t="shared" si="25"/>
        <v>0</v>
      </c>
      <c r="L120" s="19"/>
      <c r="M120" s="20">
        <f t="shared" si="26"/>
      </c>
      <c r="N120" s="21"/>
      <c r="O120" s="22">
        <v>73</v>
      </c>
      <c r="P120" s="22"/>
      <c r="Q120" s="22"/>
      <c r="R120" s="22"/>
      <c r="S120" s="23"/>
      <c r="T120" s="77">
        <f t="shared" si="27"/>
        <v>1</v>
      </c>
      <c r="U120" s="24">
        <f t="shared" si="28"/>
        <v>73</v>
      </c>
      <c r="V120" s="25">
        <f t="shared" si="29"/>
      </c>
      <c r="W120" s="65"/>
      <c r="X120" s="68"/>
      <c r="Y120" s="63"/>
      <c r="Z120" s="85"/>
      <c r="AA120" s="85"/>
      <c r="AB120" s="85"/>
      <c r="AC120" s="85"/>
      <c r="AD120" s="85"/>
      <c r="AE120" s="85"/>
      <c r="AF120" s="85"/>
      <c r="AG120" s="76">
        <f t="shared" si="22"/>
        <v>0</v>
      </c>
      <c r="AH120" s="38">
        <f t="shared" si="23"/>
      </c>
      <c r="AI120" s="39">
        <f t="shared" si="24"/>
      </c>
    </row>
    <row r="121" spans="1:35" ht="18" customHeight="1" thickBot="1">
      <c r="A121" s="50">
        <v>12</v>
      </c>
      <c r="B121" s="44" t="s">
        <v>83</v>
      </c>
      <c r="C121" s="45"/>
      <c r="D121" s="80"/>
      <c r="E121" s="16">
        <v>81</v>
      </c>
      <c r="F121" s="17">
        <v>80</v>
      </c>
      <c r="G121" s="17">
        <v>81</v>
      </c>
      <c r="H121" s="26"/>
      <c r="I121" s="26"/>
      <c r="J121" s="27"/>
      <c r="K121" s="74">
        <f t="shared" si="25"/>
        <v>3</v>
      </c>
      <c r="L121" s="19">
        <f>SUM(E121:J121)/COUNT(E121:J121)</f>
        <v>80.66666666666667</v>
      </c>
      <c r="M121" s="20">
        <f t="shared" si="26"/>
      </c>
      <c r="N121" s="21"/>
      <c r="O121" s="22"/>
      <c r="P121" s="22"/>
      <c r="Q121" s="22"/>
      <c r="R121" s="22">
        <v>74</v>
      </c>
      <c r="S121" s="23"/>
      <c r="T121" s="77">
        <f t="shared" si="27"/>
        <v>1</v>
      </c>
      <c r="U121" s="24">
        <f t="shared" si="28"/>
        <v>74</v>
      </c>
      <c r="V121" s="25">
        <f t="shared" si="29"/>
      </c>
      <c r="W121" s="65">
        <f>IF(L121="","",U121-L121)</f>
        <v>-6.666666666666671</v>
      </c>
      <c r="X121" s="68"/>
      <c r="Y121" s="63">
        <f>IF(OR(T121=0,K121=0),"",SMALL(N121:S121,1)-SMALL(E121:J121,1))</f>
        <v>-6</v>
      </c>
      <c r="Z121" s="85"/>
      <c r="AA121" s="85"/>
      <c r="AB121" s="85"/>
      <c r="AC121" s="85"/>
      <c r="AD121" s="85"/>
      <c r="AE121" s="85"/>
      <c r="AF121" s="85"/>
      <c r="AG121" s="76">
        <f t="shared" si="22"/>
        <v>0</v>
      </c>
      <c r="AH121" s="38">
        <f t="shared" si="23"/>
      </c>
      <c r="AI121" s="39">
        <f t="shared" si="24"/>
      </c>
    </row>
    <row r="122" spans="1:35" ht="18" customHeight="1" thickBot="1">
      <c r="A122" s="50">
        <v>238</v>
      </c>
      <c r="B122" s="44" t="s">
        <v>78</v>
      </c>
      <c r="C122" s="45" t="s">
        <v>79</v>
      </c>
      <c r="D122" s="80">
        <v>1988</v>
      </c>
      <c r="E122" s="28"/>
      <c r="F122" s="26"/>
      <c r="G122" s="26"/>
      <c r="H122" s="26"/>
      <c r="I122" s="26"/>
      <c r="J122" s="27"/>
      <c r="K122" s="74">
        <f t="shared" si="25"/>
        <v>0</v>
      </c>
      <c r="L122" s="19"/>
      <c r="M122" s="20">
        <f t="shared" si="26"/>
      </c>
      <c r="N122" s="21">
        <v>69</v>
      </c>
      <c r="O122" s="22">
        <v>63</v>
      </c>
      <c r="P122" s="22"/>
      <c r="Q122" s="22"/>
      <c r="R122" s="22"/>
      <c r="S122" s="23">
        <v>67</v>
      </c>
      <c r="T122" s="77">
        <f t="shared" si="27"/>
        <v>3</v>
      </c>
      <c r="U122" s="24">
        <f t="shared" si="28"/>
        <v>66.33333333333333</v>
      </c>
      <c r="V122" s="25">
        <f t="shared" si="29"/>
      </c>
      <c r="W122" s="65"/>
      <c r="X122" s="68"/>
      <c r="Y122" s="63"/>
      <c r="Z122" s="85"/>
      <c r="AA122" s="85"/>
      <c r="AB122" s="85"/>
      <c r="AC122" s="85"/>
      <c r="AD122" s="85"/>
      <c r="AE122" s="85"/>
      <c r="AF122" s="85"/>
      <c r="AG122" s="76">
        <f t="shared" si="22"/>
        <v>0</v>
      </c>
      <c r="AH122" s="38">
        <f t="shared" si="23"/>
      </c>
      <c r="AI122" s="39">
        <f t="shared" si="24"/>
      </c>
    </row>
    <row r="123" spans="1:35" ht="18" customHeight="1" thickBot="1">
      <c r="A123" s="50"/>
      <c r="B123" s="44" t="s">
        <v>177</v>
      </c>
      <c r="C123" s="45"/>
      <c r="D123" s="82"/>
      <c r="E123" s="16"/>
      <c r="F123" s="17"/>
      <c r="G123" s="17"/>
      <c r="H123" s="17"/>
      <c r="I123" s="17"/>
      <c r="J123" s="18"/>
      <c r="K123" s="73"/>
      <c r="L123" s="19"/>
      <c r="M123" s="20"/>
      <c r="N123" s="21"/>
      <c r="O123" s="22"/>
      <c r="P123" s="22"/>
      <c r="Q123" s="22"/>
      <c r="R123" s="22"/>
      <c r="S123" s="23"/>
      <c r="T123" s="77"/>
      <c r="U123" s="24"/>
      <c r="V123" s="25"/>
      <c r="W123" s="65"/>
      <c r="X123" s="68"/>
      <c r="Y123" s="63"/>
      <c r="Z123" s="85"/>
      <c r="AA123" s="85"/>
      <c r="AB123" s="85"/>
      <c r="AC123" s="85"/>
      <c r="AD123" s="85"/>
      <c r="AE123" s="85">
        <v>68</v>
      </c>
      <c r="AF123" s="85"/>
      <c r="AG123" s="76"/>
      <c r="AH123" s="38"/>
      <c r="AI123" s="39"/>
    </row>
    <row r="124" spans="1:35" ht="18" customHeight="1" thickBot="1">
      <c r="A124" s="50"/>
      <c r="B124" s="44" t="s">
        <v>172</v>
      </c>
      <c r="C124" s="51" t="s">
        <v>173</v>
      </c>
      <c r="D124" s="81"/>
      <c r="E124" s="16"/>
      <c r="F124" s="17"/>
      <c r="G124" s="17"/>
      <c r="H124" s="17"/>
      <c r="I124" s="17"/>
      <c r="J124" s="18"/>
      <c r="K124" s="73"/>
      <c r="L124" s="19"/>
      <c r="M124" s="20"/>
      <c r="N124" s="21"/>
      <c r="O124" s="22"/>
      <c r="P124" s="22"/>
      <c r="Q124" s="22"/>
      <c r="R124" s="22"/>
      <c r="S124" s="23"/>
      <c r="T124" s="77"/>
      <c r="U124" s="24"/>
      <c r="V124" s="25"/>
      <c r="W124" s="65"/>
      <c r="X124" s="68"/>
      <c r="Y124" s="63"/>
      <c r="Z124" s="85"/>
      <c r="AA124" s="85"/>
      <c r="AB124" s="85"/>
      <c r="AC124" s="85"/>
      <c r="AD124" s="85"/>
      <c r="AE124" s="85">
        <v>72</v>
      </c>
      <c r="AF124" s="85"/>
      <c r="AG124" s="76"/>
      <c r="AH124" s="38"/>
      <c r="AI124" s="39"/>
    </row>
    <row r="125" spans="1:35" ht="18" customHeight="1" thickBot="1">
      <c r="A125" s="50"/>
      <c r="B125" s="44" t="s">
        <v>175</v>
      </c>
      <c r="C125" s="45"/>
      <c r="D125" s="80"/>
      <c r="E125" s="28"/>
      <c r="F125" s="26"/>
      <c r="G125" s="26"/>
      <c r="H125" s="26"/>
      <c r="I125" s="26"/>
      <c r="J125" s="27"/>
      <c r="K125" s="74"/>
      <c r="L125" s="19"/>
      <c r="M125" s="20"/>
      <c r="N125" s="21"/>
      <c r="O125" s="22"/>
      <c r="P125" s="22"/>
      <c r="Q125" s="22"/>
      <c r="R125" s="22"/>
      <c r="S125" s="23"/>
      <c r="T125" s="77"/>
      <c r="U125" s="24"/>
      <c r="V125" s="25"/>
      <c r="W125" s="65"/>
      <c r="X125" s="68"/>
      <c r="Y125" s="63"/>
      <c r="Z125" s="85"/>
      <c r="AA125" s="85"/>
      <c r="AB125" s="85"/>
      <c r="AC125" s="85"/>
      <c r="AD125" s="85"/>
      <c r="AE125" s="85">
        <v>59</v>
      </c>
      <c r="AF125" s="85"/>
      <c r="AG125" s="76"/>
      <c r="AH125" s="38"/>
      <c r="AI125" s="39"/>
    </row>
    <row r="126" spans="1:35" ht="18" customHeight="1" thickBot="1">
      <c r="A126" s="50"/>
      <c r="B126" s="44" t="s">
        <v>176</v>
      </c>
      <c r="C126" s="45"/>
      <c r="D126" s="80"/>
      <c r="E126" s="28"/>
      <c r="F126" s="26"/>
      <c r="G126" s="26"/>
      <c r="H126" s="26"/>
      <c r="I126" s="26"/>
      <c r="J126" s="27"/>
      <c r="K126" s="74"/>
      <c r="L126" s="19"/>
      <c r="M126" s="20"/>
      <c r="N126" s="21"/>
      <c r="O126" s="22"/>
      <c r="P126" s="22"/>
      <c r="Q126" s="22"/>
      <c r="R126" s="22"/>
      <c r="S126" s="23"/>
      <c r="T126" s="77"/>
      <c r="U126" s="24"/>
      <c r="V126" s="25"/>
      <c r="W126" s="65"/>
      <c r="X126" s="68"/>
      <c r="Y126" s="63"/>
      <c r="Z126" s="85"/>
      <c r="AA126" s="85"/>
      <c r="AB126" s="85"/>
      <c r="AC126" s="85"/>
      <c r="AD126" s="85"/>
      <c r="AE126" s="85">
        <v>66</v>
      </c>
      <c r="AF126" s="85"/>
      <c r="AG126" s="76"/>
      <c r="AH126" s="38"/>
      <c r="AI126" s="39"/>
    </row>
    <row r="127" spans="1:35" ht="18" customHeight="1" thickBot="1">
      <c r="A127" s="50"/>
      <c r="B127" s="44" t="s">
        <v>178</v>
      </c>
      <c r="C127" s="45"/>
      <c r="D127" s="81"/>
      <c r="E127" s="16"/>
      <c r="F127" s="17"/>
      <c r="G127" s="17"/>
      <c r="H127" s="17"/>
      <c r="I127" s="17"/>
      <c r="J127" s="18"/>
      <c r="K127" s="73"/>
      <c r="L127" s="19"/>
      <c r="M127" s="20"/>
      <c r="N127" s="21"/>
      <c r="O127" s="22"/>
      <c r="P127" s="22"/>
      <c r="Q127" s="22"/>
      <c r="R127" s="22"/>
      <c r="S127" s="23"/>
      <c r="T127" s="77"/>
      <c r="U127" s="24"/>
      <c r="V127" s="25"/>
      <c r="W127" s="65"/>
      <c r="X127" s="68"/>
      <c r="Y127" s="63"/>
      <c r="Z127" s="85"/>
      <c r="AA127" s="85"/>
      <c r="AB127" s="85"/>
      <c r="AC127" s="85"/>
      <c r="AD127" s="85"/>
      <c r="AE127" s="85">
        <v>68</v>
      </c>
      <c r="AF127" s="85"/>
      <c r="AG127" s="76"/>
      <c r="AH127" s="38"/>
      <c r="AI127" s="39"/>
    </row>
    <row r="128" spans="1:35" ht="18" customHeight="1" thickBot="1">
      <c r="A128" s="50"/>
      <c r="B128" s="44" t="s">
        <v>181</v>
      </c>
      <c r="C128" s="45"/>
      <c r="D128" s="81"/>
      <c r="E128" s="16"/>
      <c r="F128" s="17"/>
      <c r="G128" s="17"/>
      <c r="H128" s="17"/>
      <c r="I128" s="17"/>
      <c r="J128" s="18"/>
      <c r="K128" s="73"/>
      <c r="L128" s="19"/>
      <c r="M128" s="20"/>
      <c r="N128" s="21"/>
      <c r="O128" s="22"/>
      <c r="P128" s="22"/>
      <c r="Q128" s="22"/>
      <c r="R128" s="22"/>
      <c r="S128" s="23"/>
      <c r="T128" s="77"/>
      <c r="U128" s="24"/>
      <c r="V128" s="25"/>
      <c r="W128" s="65"/>
      <c r="X128" s="68"/>
      <c r="Y128" s="63"/>
      <c r="Z128" s="85"/>
      <c r="AA128" s="85"/>
      <c r="AB128" s="85"/>
      <c r="AC128" s="85"/>
      <c r="AD128" s="85"/>
      <c r="AE128" s="85">
        <v>107</v>
      </c>
      <c r="AF128" s="85"/>
      <c r="AG128" s="76"/>
      <c r="AH128" s="38"/>
      <c r="AI128" s="39"/>
    </row>
    <row r="129" spans="1:35" ht="18" customHeight="1" thickBot="1">
      <c r="A129" s="87"/>
      <c r="B129" s="88" t="s">
        <v>174</v>
      </c>
      <c r="C129" s="89"/>
      <c r="D129" s="111"/>
      <c r="E129" s="113"/>
      <c r="F129" s="106"/>
      <c r="G129" s="116"/>
      <c r="H129" s="116"/>
      <c r="I129" s="106"/>
      <c r="J129" s="107"/>
      <c r="K129" s="108"/>
      <c r="L129" s="90"/>
      <c r="M129" s="91"/>
      <c r="N129" s="92"/>
      <c r="O129" s="93"/>
      <c r="P129" s="93"/>
      <c r="Q129" s="93"/>
      <c r="R129" s="93"/>
      <c r="S129" s="94"/>
      <c r="T129" s="95"/>
      <c r="U129" s="96"/>
      <c r="V129" s="97"/>
      <c r="W129" s="98"/>
      <c r="X129" s="99"/>
      <c r="Y129" s="100"/>
      <c r="Z129" s="101"/>
      <c r="AA129" s="101"/>
      <c r="AB129" s="101"/>
      <c r="AC129" s="101"/>
      <c r="AD129" s="101"/>
      <c r="AE129" s="101">
        <v>107</v>
      </c>
      <c r="AF129" s="101"/>
      <c r="AG129" s="76"/>
      <c r="AH129" s="38"/>
      <c r="AI129" s="39"/>
    </row>
    <row r="130" spans="1:35" ht="18" customHeight="1" thickBot="1">
      <c r="A130" s="87"/>
      <c r="B130" s="88" t="s">
        <v>180</v>
      </c>
      <c r="C130" s="89"/>
      <c r="D130" s="103"/>
      <c r="E130" s="113"/>
      <c r="F130" s="106"/>
      <c r="G130" s="106"/>
      <c r="H130" s="106"/>
      <c r="I130" s="106"/>
      <c r="J130" s="107"/>
      <c r="K130" s="108"/>
      <c r="L130" s="90"/>
      <c r="M130" s="91"/>
      <c r="N130" s="92"/>
      <c r="O130" s="93"/>
      <c r="P130" s="93"/>
      <c r="Q130" s="93"/>
      <c r="R130" s="93"/>
      <c r="S130" s="94"/>
      <c r="T130" s="95"/>
      <c r="U130" s="96"/>
      <c r="V130" s="97"/>
      <c r="W130" s="98"/>
      <c r="X130" s="99"/>
      <c r="Y130" s="100"/>
      <c r="Z130" s="101"/>
      <c r="AA130" s="101"/>
      <c r="AB130" s="101"/>
      <c r="AC130" s="101"/>
      <c r="AD130" s="101"/>
      <c r="AE130" s="101">
        <v>71</v>
      </c>
      <c r="AF130" s="101"/>
      <c r="AG130" s="76"/>
      <c r="AH130" s="38"/>
      <c r="AI130" s="39"/>
    </row>
    <row r="131" spans="1:35" ht="18" customHeight="1" thickBot="1">
      <c r="A131" s="52"/>
      <c r="B131" s="53" t="s">
        <v>179</v>
      </c>
      <c r="C131" s="54"/>
      <c r="D131" s="112"/>
      <c r="E131" s="114"/>
      <c r="F131" s="115"/>
      <c r="G131" s="115"/>
      <c r="H131" s="115"/>
      <c r="I131" s="115"/>
      <c r="J131" s="117"/>
      <c r="K131" s="118"/>
      <c r="L131" s="29"/>
      <c r="M131" s="30"/>
      <c r="N131" s="31"/>
      <c r="O131" s="32"/>
      <c r="P131" s="32"/>
      <c r="Q131" s="32"/>
      <c r="R131" s="32"/>
      <c r="S131" s="33"/>
      <c r="T131" s="78"/>
      <c r="U131" s="34"/>
      <c r="V131" s="35"/>
      <c r="W131" s="66"/>
      <c r="X131" s="69"/>
      <c r="Y131" s="64"/>
      <c r="Z131" s="86"/>
      <c r="AA131" s="86"/>
      <c r="AB131" s="86"/>
      <c r="AC131" s="86"/>
      <c r="AD131" s="86"/>
      <c r="AE131" s="86">
        <v>71</v>
      </c>
      <c r="AF131" s="86"/>
      <c r="AG131" s="76"/>
      <c r="AH131" s="38"/>
      <c r="AI131" s="39"/>
    </row>
    <row r="132" spans="5:35" ht="18" customHeight="1">
      <c r="E132" s="1">
        <f aca="true" t="shared" si="30" ref="E132:J132">SUM(E3:E131)/COUNT(E3:E131)</f>
        <v>72.17647058823529</v>
      </c>
      <c r="F132" s="1">
        <f t="shared" si="30"/>
        <v>74.29411764705883</v>
      </c>
      <c r="G132" s="1">
        <f t="shared" si="30"/>
        <v>73.9090909090909</v>
      </c>
      <c r="H132" s="1">
        <f t="shared" si="30"/>
        <v>73.35</v>
      </c>
      <c r="I132" s="1">
        <f t="shared" si="30"/>
        <v>73.0952380952381</v>
      </c>
      <c r="J132" s="1">
        <f t="shared" si="30"/>
        <v>69.78260869565217</v>
      </c>
      <c r="N132" s="1">
        <f aca="true" t="shared" si="31" ref="N132:S132">SUM(N3:N131)/COUNT(N3:N131)</f>
        <v>73.63888888888889</v>
      </c>
      <c r="O132" s="1">
        <f t="shared" si="31"/>
        <v>74.91666666666667</v>
      </c>
      <c r="P132" s="1">
        <f t="shared" si="31"/>
        <v>72.21052631578948</v>
      </c>
      <c r="Q132" s="1">
        <f t="shared" si="31"/>
        <v>70.625</v>
      </c>
      <c r="R132" s="1">
        <f t="shared" si="31"/>
        <v>69.30555555555556</v>
      </c>
      <c r="S132" s="1">
        <f t="shared" si="31"/>
        <v>72.63157894736842</v>
      </c>
      <c r="Z132" s="1">
        <f aca="true" t="shared" si="32" ref="Z132:AE132">SUM(Z3:Z131)/COUNT(Z3:Z131)</f>
        <v>72.52380952380952</v>
      </c>
      <c r="AA132" s="1">
        <f t="shared" si="32"/>
        <v>71.75555555555556</v>
      </c>
      <c r="AB132" s="1">
        <f t="shared" si="32"/>
        <v>70.27272727272727</v>
      </c>
      <c r="AC132" s="1">
        <f t="shared" si="32"/>
        <v>67.41463414634147</v>
      </c>
      <c r="AD132" s="1">
        <f t="shared" si="32"/>
        <v>69.42307692307692</v>
      </c>
      <c r="AE132" s="1">
        <f t="shared" si="32"/>
        <v>71.33333333333333</v>
      </c>
      <c r="AF132" s="1">
        <f>SUM(AF3:AF131)/COUNT(AF3:AF131)</f>
        <v>66.2</v>
      </c>
      <c r="AG132" s="47"/>
      <c r="AH132" s="36"/>
      <c r="AI132" s="1"/>
    </row>
    <row r="134" spans="1:32" ht="18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Z134" s="3"/>
      <c r="AA134" s="3"/>
      <c r="AB134" s="3"/>
      <c r="AC134" s="3"/>
      <c r="AD134" s="3"/>
      <c r="AE134" s="3"/>
      <c r="AF134" s="3"/>
    </row>
    <row r="135" spans="1:32" ht="18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Z135" s="3"/>
      <c r="AA135" s="3"/>
      <c r="AB135" s="3"/>
      <c r="AC135" s="3"/>
      <c r="AD135" s="3"/>
      <c r="AE135" s="3"/>
      <c r="AF135" s="3"/>
    </row>
  </sheetData>
  <sheetProtection/>
  <mergeCells count="8">
    <mergeCell ref="B1:B2"/>
    <mergeCell ref="A1:A2"/>
    <mergeCell ref="W1:Y1"/>
    <mergeCell ref="Z1:AF1"/>
    <mergeCell ref="C1:C2"/>
    <mergeCell ref="D1:D2"/>
    <mergeCell ref="E1:M1"/>
    <mergeCell ref="N1:V1"/>
  </mergeCells>
  <conditionalFormatting sqref="W3:Y131">
    <cfRule type="cellIs" priority="1" dxfId="1" operator="lessThan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tabSelected="1" view="pageBreakPreview" zoomScale="60" workbookViewId="0" topLeftCell="D13">
      <selection activeCell="D12" sqref="D12"/>
    </sheetView>
  </sheetViews>
  <sheetFormatPr defaultColWidth="11.421875" defaultRowHeight="15"/>
  <cols>
    <col min="1" max="1" width="5.8515625" style="0" bestFit="1" customWidth="1"/>
    <col min="2" max="2" width="4.421875" style="0" bestFit="1" customWidth="1"/>
    <col min="3" max="3" width="22.57421875" style="0" bestFit="1" customWidth="1"/>
    <col min="4" max="4" width="5.00390625" style="0" bestFit="1" customWidth="1"/>
    <col min="5" max="9" width="4.57421875" style="0" customWidth="1"/>
    <col min="10" max="10" width="5.8515625" style="0" bestFit="1" customWidth="1"/>
    <col min="11" max="11" width="5.8515625" style="0" customWidth="1"/>
    <col min="12" max="12" width="4.8515625" style="0" bestFit="1" customWidth="1"/>
    <col min="13" max="13" width="8.140625" style="0" customWidth="1"/>
    <col min="14" max="14" width="8.8515625" style="0" customWidth="1"/>
    <col min="15" max="20" width="4.57421875" style="0" customWidth="1"/>
    <col min="21" max="21" width="4.8515625" style="0" bestFit="1" customWidth="1"/>
    <col min="22" max="22" width="9.421875" style="0" bestFit="1" customWidth="1"/>
    <col min="23" max="23" width="9.140625" style="0" customWidth="1"/>
    <col min="24" max="29" width="4.57421875" style="0" customWidth="1"/>
    <col min="30" max="30" width="4.8515625" style="0" bestFit="1" customWidth="1"/>
    <col min="31" max="31" width="8.7109375" style="0" customWidth="1"/>
    <col min="32" max="32" width="9.00390625" style="0" customWidth="1"/>
  </cols>
  <sheetData>
    <row r="1" ht="19.5" thickBot="1">
      <c r="A1" s="268" t="s">
        <v>184</v>
      </c>
    </row>
    <row r="2" spans="1:32" ht="18.75" customHeight="1" thickBot="1">
      <c r="A2" s="290" t="s">
        <v>182</v>
      </c>
      <c r="B2" s="301" t="s">
        <v>120</v>
      </c>
      <c r="C2" s="301" t="s">
        <v>117</v>
      </c>
      <c r="D2" s="303" t="s">
        <v>119</v>
      </c>
      <c r="E2" s="292">
        <v>2016</v>
      </c>
      <c r="F2" s="293"/>
      <c r="G2" s="293"/>
      <c r="H2" s="293"/>
      <c r="I2" s="293"/>
      <c r="J2" s="293"/>
      <c r="K2" s="293"/>
      <c r="L2" s="293"/>
      <c r="M2" s="293"/>
      <c r="N2" s="294"/>
      <c r="O2" s="288">
        <v>2015</v>
      </c>
      <c r="P2" s="288"/>
      <c r="Q2" s="288"/>
      <c r="R2" s="288"/>
      <c r="S2" s="288"/>
      <c r="T2" s="288"/>
      <c r="U2" s="288"/>
      <c r="V2" s="288"/>
      <c r="W2" s="289"/>
      <c r="X2" s="286" t="s">
        <v>110</v>
      </c>
      <c r="Y2" s="286"/>
      <c r="Z2" s="286"/>
      <c r="AA2" s="286"/>
      <c r="AB2" s="286"/>
      <c r="AC2" s="286"/>
      <c r="AD2" s="286"/>
      <c r="AE2" s="286"/>
      <c r="AF2" s="287"/>
    </row>
    <row r="3" spans="1:32" ht="18.75" customHeight="1" thickBot="1">
      <c r="A3" s="291"/>
      <c r="B3" s="302"/>
      <c r="C3" s="302"/>
      <c r="D3" s="304"/>
      <c r="E3" s="253" t="s">
        <v>111</v>
      </c>
      <c r="F3" s="253" t="s">
        <v>112</v>
      </c>
      <c r="G3" s="253" t="s">
        <v>113</v>
      </c>
      <c r="H3" s="253" t="s">
        <v>114</v>
      </c>
      <c r="I3" s="253" t="s">
        <v>115</v>
      </c>
      <c r="J3" s="253" t="s">
        <v>116</v>
      </c>
      <c r="K3" s="133" t="s">
        <v>95</v>
      </c>
      <c r="L3" s="252" t="s">
        <v>109</v>
      </c>
      <c r="M3" s="239" t="s">
        <v>108</v>
      </c>
      <c r="N3" s="240" t="s">
        <v>124</v>
      </c>
      <c r="O3" s="254" t="s">
        <v>111</v>
      </c>
      <c r="P3" s="242" t="s">
        <v>112</v>
      </c>
      <c r="Q3" s="242" t="s">
        <v>113</v>
      </c>
      <c r="R3" s="242" t="s">
        <v>114</v>
      </c>
      <c r="S3" s="242" t="s">
        <v>115</v>
      </c>
      <c r="T3" s="242" t="s">
        <v>116</v>
      </c>
      <c r="U3" s="244" t="s">
        <v>109</v>
      </c>
      <c r="V3" s="245" t="s">
        <v>108</v>
      </c>
      <c r="W3" s="237" t="s">
        <v>124</v>
      </c>
      <c r="X3" s="246" t="s">
        <v>111</v>
      </c>
      <c r="Y3" s="247" t="s">
        <v>112</v>
      </c>
      <c r="Z3" s="247" t="s">
        <v>113</v>
      </c>
      <c r="AA3" s="247" t="s">
        <v>114</v>
      </c>
      <c r="AB3" s="247" t="s">
        <v>115</v>
      </c>
      <c r="AC3" s="248" t="s">
        <v>116</v>
      </c>
      <c r="AD3" s="249" t="s">
        <v>109</v>
      </c>
      <c r="AE3" s="250" t="s">
        <v>108</v>
      </c>
      <c r="AF3" s="251" t="s">
        <v>124</v>
      </c>
    </row>
    <row r="4" spans="1:32" ht="18.75" customHeight="1">
      <c r="A4" s="255">
        <v>1</v>
      </c>
      <c r="B4" s="223">
        <v>102</v>
      </c>
      <c r="C4" s="220" t="s">
        <v>2</v>
      </c>
      <c r="D4" s="215">
        <v>1992</v>
      </c>
      <c r="E4" s="167">
        <v>60</v>
      </c>
      <c r="F4" s="168">
        <v>61</v>
      </c>
      <c r="G4" s="168">
        <v>58</v>
      </c>
      <c r="H4" s="168">
        <v>55</v>
      </c>
      <c r="I4" s="168">
        <v>53</v>
      </c>
      <c r="J4" s="168"/>
      <c r="K4" s="206">
        <v>51</v>
      </c>
      <c r="L4" s="140">
        <f aca="true" t="shared" si="0" ref="L4:L30">COUNT(E4:K4)</f>
        <v>6</v>
      </c>
      <c r="M4" s="141">
        <f aca="true" t="shared" si="1" ref="M4:M30">IF(SUM(E4:K4)=0,"",SUM(E4:K4)/COUNT(E4:K4))</f>
        <v>56.333333333333336</v>
      </c>
      <c r="N4" s="142">
        <f aca="true" t="shared" si="2" ref="N4:N30">IF(COUNT(E4:K4)&gt;=4,SMALL(E4:K4,1)+SMALL(E4:K4,2)+SMALL(E4:K4,3)+SMALL(E4:K4,4),"")</f>
        <v>217</v>
      </c>
      <c r="O4" s="144">
        <v>58</v>
      </c>
      <c r="P4" s="145">
        <v>59</v>
      </c>
      <c r="Q4" s="145">
        <v>64</v>
      </c>
      <c r="R4" s="145">
        <v>58</v>
      </c>
      <c r="S4" s="145">
        <v>56</v>
      </c>
      <c r="T4" s="146">
        <v>61</v>
      </c>
      <c r="U4" s="147">
        <f aca="true" t="shared" si="3" ref="U4:U16">COUNT(O4:T4)</f>
        <v>6</v>
      </c>
      <c r="V4" s="148">
        <f aca="true" t="shared" si="4" ref="V4:V16">SUM(O4:T4)/COUNT(O4:T4)</f>
        <v>59.333333333333336</v>
      </c>
      <c r="W4" s="149">
        <f aca="true" t="shared" si="5" ref="W4:W16">IF(COUNT(O4:T4)&gt;=4,SMALL(O4:T4,1)+SMALL(O4:T4,2)+SMALL(O4:T4,3)+SMALL(O4:T4,4),"")</f>
        <v>231</v>
      </c>
      <c r="X4" s="157">
        <v>68</v>
      </c>
      <c r="Y4" s="158">
        <v>70</v>
      </c>
      <c r="Z4" s="158">
        <v>62</v>
      </c>
      <c r="AA4" s="158">
        <v>63</v>
      </c>
      <c r="AB4" s="158">
        <v>61</v>
      </c>
      <c r="AC4" s="159">
        <v>60</v>
      </c>
      <c r="AD4" s="160">
        <f aca="true" t="shared" si="6" ref="AD4:AD16">COUNT(X4:AC4)</f>
        <v>6</v>
      </c>
      <c r="AE4" s="161">
        <f aca="true" t="shared" si="7" ref="AE4:AE9">SUM(X4:AC4)/COUNT(X4:AC4)</f>
        <v>64</v>
      </c>
      <c r="AF4" s="162">
        <f aca="true" t="shared" si="8" ref="AF4:AF16">IF(COUNT(X4:AC4)&gt;=4,SMALL(X4:AC4,1)+SMALL(X4:AC4,2)+SMALL(X4:AC4,3)+SMALL(X4:AC4,4),"")</f>
        <v>246</v>
      </c>
    </row>
    <row r="5" spans="1:32" ht="18.75" customHeight="1">
      <c r="A5" s="256">
        <v>2</v>
      </c>
      <c r="B5" s="221">
        <v>202</v>
      </c>
      <c r="C5" s="221" t="s">
        <v>0</v>
      </c>
      <c r="D5" s="216">
        <v>1969</v>
      </c>
      <c r="E5" s="169">
        <v>62</v>
      </c>
      <c r="F5" s="170">
        <v>53</v>
      </c>
      <c r="G5" s="170"/>
      <c r="H5" s="170">
        <v>56</v>
      </c>
      <c r="I5" s="170">
        <v>54</v>
      </c>
      <c r="J5" s="170">
        <v>58</v>
      </c>
      <c r="K5" s="207">
        <v>60</v>
      </c>
      <c r="L5" s="209">
        <f t="shared" si="0"/>
        <v>6</v>
      </c>
      <c r="M5" s="171">
        <f t="shared" si="1"/>
        <v>57.166666666666664</v>
      </c>
      <c r="N5" s="172">
        <f t="shared" si="2"/>
        <v>221</v>
      </c>
      <c r="O5" s="123">
        <v>54</v>
      </c>
      <c r="P5" s="124">
        <v>57</v>
      </c>
      <c r="Q5" s="124">
        <v>59</v>
      </c>
      <c r="R5" s="124">
        <v>59</v>
      </c>
      <c r="S5" s="124">
        <v>59</v>
      </c>
      <c r="T5" s="143">
        <v>60</v>
      </c>
      <c r="U5" s="150">
        <f t="shared" si="3"/>
        <v>6</v>
      </c>
      <c r="V5" s="151">
        <f t="shared" si="4"/>
        <v>58</v>
      </c>
      <c r="W5" s="152">
        <f t="shared" si="5"/>
        <v>229</v>
      </c>
      <c r="X5" s="128">
        <v>65</v>
      </c>
      <c r="Y5" s="129">
        <v>63</v>
      </c>
      <c r="Z5" s="129">
        <v>66</v>
      </c>
      <c r="AA5" s="129"/>
      <c r="AB5" s="129">
        <v>64</v>
      </c>
      <c r="AC5" s="153">
        <v>61</v>
      </c>
      <c r="AD5" s="163">
        <f t="shared" si="6"/>
        <v>5</v>
      </c>
      <c r="AE5" s="164">
        <f t="shared" si="7"/>
        <v>63.8</v>
      </c>
      <c r="AF5" s="165">
        <f t="shared" si="8"/>
        <v>253</v>
      </c>
    </row>
    <row r="6" spans="1:32" ht="18.75" customHeight="1">
      <c r="A6" s="256">
        <v>3</v>
      </c>
      <c r="B6" s="221">
        <v>51</v>
      </c>
      <c r="C6" s="221" t="s">
        <v>103</v>
      </c>
      <c r="D6" s="217"/>
      <c r="E6" s="169">
        <v>66</v>
      </c>
      <c r="F6" s="170">
        <v>62</v>
      </c>
      <c r="G6" s="170">
        <v>61</v>
      </c>
      <c r="H6" s="170">
        <v>56</v>
      </c>
      <c r="I6" s="170"/>
      <c r="J6" s="170">
        <v>56</v>
      </c>
      <c r="K6" s="207">
        <v>54</v>
      </c>
      <c r="L6" s="209">
        <f t="shared" si="0"/>
        <v>6</v>
      </c>
      <c r="M6" s="171">
        <f t="shared" si="1"/>
        <v>59.166666666666664</v>
      </c>
      <c r="N6" s="172">
        <f t="shared" si="2"/>
        <v>227</v>
      </c>
      <c r="O6" s="123"/>
      <c r="P6" s="124"/>
      <c r="Q6" s="124"/>
      <c r="R6" s="124"/>
      <c r="S6" s="124">
        <v>55</v>
      </c>
      <c r="T6" s="143"/>
      <c r="U6" s="150">
        <f t="shared" si="3"/>
        <v>1</v>
      </c>
      <c r="V6" s="151">
        <f t="shared" si="4"/>
        <v>55</v>
      </c>
      <c r="W6" s="152">
        <f t="shared" si="5"/>
      </c>
      <c r="X6" s="128">
        <v>66</v>
      </c>
      <c r="Y6" s="129">
        <v>68</v>
      </c>
      <c r="Z6" s="129">
        <v>71</v>
      </c>
      <c r="AA6" s="129">
        <v>63</v>
      </c>
      <c r="AB6" s="129">
        <v>68</v>
      </c>
      <c r="AC6" s="153">
        <v>75</v>
      </c>
      <c r="AD6" s="163">
        <f t="shared" si="6"/>
        <v>6</v>
      </c>
      <c r="AE6" s="164">
        <f t="shared" si="7"/>
        <v>68.5</v>
      </c>
      <c r="AF6" s="165">
        <f t="shared" si="8"/>
        <v>265</v>
      </c>
    </row>
    <row r="7" spans="1:32" ht="18.75" customHeight="1">
      <c r="A7" s="256">
        <v>4</v>
      </c>
      <c r="B7" s="221">
        <v>28</v>
      </c>
      <c r="C7" s="221" t="s">
        <v>4</v>
      </c>
      <c r="D7" s="216">
        <v>1980</v>
      </c>
      <c r="E7" s="169">
        <v>61</v>
      </c>
      <c r="F7" s="170">
        <v>56</v>
      </c>
      <c r="G7" s="170">
        <v>53</v>
      </c>
      <c r="H7" s="170">
        <v>63</v>
      </c>
      <c r="I7" s="170"/>
      <c r="J7" s="170">
        <v>66</v>
      </c>
      <c r="K7" s="207"/>
      <c r="L7" s="209">
        <f t="shared" si="0"/>
        <v>5</v>
      </c>
      <c r="M7" s="171">
        <f t="shared" si="1"/>
        <v>59.8</v>
      </c>
      <c r="N7" s="172">
        <f t="shared" si="2"/>
        <v>233</v>
      </c>
      <c r="O7" s="123">
        <v>63</v>
      </c>
      <c r="P7" s="124">
        <v>60</v>
      </c>
      <c r="Q7" s="124">
        <v>60</v>
      </c>
      <c r="R7" s="124"/>
      <c r="S7" s="124">
        <v>63</v>
      </c>
      <c r="T7" s="143"/>
      <c r="U7" s="150">
        <f t="shared" si="3"/>
        <v>4</v>
      </c>
      <c r="V7" s="151">
        <f t="shared" si="4"/>
        <v>61.5</v>
      </c>
      <c r="W7" s="152">
        <f t="shared" si="5"/>
        <v>246</v>
      </c>
      <c r="X7" s="128">
        <v>68</v>
      </c>
      <c r="Y7" s="129">
        <v>63</v>
      </c>
      <c r="Z7" s="129">
        <v>66</v>
      </c>
      <c r="AA7" s="129">
        <v>66</v>
      </c>
      <c r="AB7" s="129">
        <v>60</v>
      </c>
      <c r="AC7" s="153">
        <v>66</v>
      </c>
      <c r="AD7" s="163">
        <f t="shared" si="6"/>
        <v>6</v>
      </c>
      <c r="AE7" s="164">
        <f t="shared" si="7"/>
        <v>64.83333333333333</v>
      </c>
      <c r="AF7" s="165">
        <f t="shared" si="8"/>
        <v>255</v>
      </c>
    </row>
    <row r="8" spans="1:32" ht="18.75" customHeight="1">
      <c r="A8" s="256">
        <v>5</v>
      </c>
      <c r="B8" s="221">
        <v>276</v>
      </c>
      <c r="C8" s="221" t="s">
        <v>62</v>
      </c>
      <c r="D8" s="216"/>
      <c r="E8" s="169"/>
      <c r="F8" s="170">
        <v>61</v>
      </c>
      <c r="G8" s="170">
        <v>60</v>
      </c>
      <c r="H8" s="170">
        <v>59</v>
      </c>
      <c r="I8" s="170">
        <v>56</v>
      </c>
      <c r="J8" s="170"/>
      <c r="K8" s="207">
        <v>61</v>
      </c>
      <c r="L8" s="209">
        <f t="shared" si="0"/>
        <v>5</v>
      </c>
      <c r="M8" s="171">
        <f t="shared" si="1"/>
        <v>59.4</v>
      </c>
      <c r="N8" s="172">
        <f t="shared" si="2"/>
        <v>236</v>
      </c>
      <c r="O8" s="123"/>
      <c r="P8" s="124"/>
      <c r="Q8" s="124">
        <v>64</v>
      </c>
      <c r="R8" s="124"/>
      <c r="S8" s="124">
        <v>60</v>
      </c>
      <c r="T8" s="143">
        <v>60</v>
      </c>
      <c r="U8" s="150">
        <f t="shared" si="3"/>
        <v>3</v>
      </c>
      <c r="V8" s="151">
        <f t="shared" si="4"/>
        <v>61.333333333333336</v>
      </c>
      <c r="W8" s="152">
        <f t="shared" si="5"/>
      </c>
      <c r="X8" s="128"/>
      <c r="Y8" s="129"/>
      <c r="Z8" s="129">
        <v>66</v>
      </c>
      <c r="AA8" s="129">
        <v>70</v>
      </c>
      <c r="AB8" s="129">
        <v>68</v>
      </c>
      <c r="AC8" s="153">
        <v>68</v>
      </c>
      <c r="AD8" s="163">
        <f t="shared" si="6"/>
        <v>4</v>
      </c>
      <c r="AE8" s="164">
        <f t="shared" si="7"/>
        <v>68</v>
      </c>
      <c r="AF8" s="165">
        <f t="shared" si="8"/>
        <v>272</v>
      </c>
    </row>
    <row r="9" spans="1:32" ht="18.75" customHeight="1">
      <c r="A9" s="256">
        <v>6</v>
      </c>
      <c r="B9" s="221"/>
      <c r="C9" s="221" t="s">
        <v>8</v>
      </c>
      <c r="D9" s="218"/>
      <c r="E9" s="169"/>
      <c r="F9" s="170"/>
      <c r="G9" s="170">
        <v>59</v>
      </c>
      <c r="H9" s="170">
        <v>60</v>
      </c>
      <c r="I9" s="170">
        <v>58</v>
      </c>
      <c r="J9" s="170">
        <v>63</v>
      </c>
      <c r="K9" s="207"/>
      <c r="L9" s="209">
        <f t="shared" si="0"/>
        <v>4</v>
      </c>
      <c r="M9" s="171">
        <f t="shared" si="1"/>
        <v>60</v>
      </c>
      <c r="N9" s="172">
        <f t="shared" si="2"/>
        <v>240</v>
      </c>
      <c r="O9" s="123">
        <v>68</v>
      </c>
      <c r="P9" s="124">
        <v>60</v>
      </c>
      <c r="Q9" s="124"/>
      <c r="R9" s="124">
        <v>59</v>
      </c>
      <c r="S9" s="124">
        <v>65</v>
      </c>
      <c r="T9" s="143">
        <v>65</v>
      </c>
      <c r="U9" s="150">
        <f t="shared" si="3"/>
        <v>5</v>
      </c>
      <c r="V9" s="151">
        <f t="shared" si="4"/>
        <v>63.4</v>
      </c>
      <c r="W9" s="152">
        <f t="shared" si="5"/>
        <v>249</v>
      </c>
      <c r="X9" s="128">
        <v>66</v>
      </c>
      <c r="Y9" s="129">
        <v>62</v>
      </c>
      <c r="Z9" s="129">
        <v>61</v>
      </c>
      <c r="AA9" s="129"/>
      <c r="AB9" s="129"/>
      <c r="AC9" s="153">
        <v>70</v>
      </c>
      <c r="AD9" s="163">
        <f t="shared" si="6"/>
        <v>4</v>
      </c>
      <c r="AE9" s="164">
        <f t="shared" si="7"/>
        <v>64.75</v>
      </c>
      <c r="AF9" s="165">
        <f t="shared" si="8"/>
        <v>259</v>
      </c>
    </row>
    <row r="10" spans="1:32" ht="18.75" customHeight="1">
      <c r="A10" s="256">
        <v>7</v>
      </c>
      <c r="B10" s="221">
        <v>480</v>
      </c>
      <c r="C10" s="221" t="s">
        <v>24</v>
      </c>
      <c r="D10" s="218">
        <v>1996</v>
      </c>
      <c r="E10" s="169">
        <v>60</v>
      </c>
      <c r="F10" s="170">
        <v>66</v>
      </c>
      <c r="G10" s="170">
        <v>68</v>
      </c>
      <c r="H10" s="170">
        <v>67</v>
      </c>
      <c r="I10" s="170"/>
      <c r="J10" s="170">
        <v>62</v>
      </c>
      <c r="K10" s="207">
        <v>56</v>
      </c>
      <c r="L10" s="209">
        <f t="shared" si="0"/>
        <v>6</v>
      </c>
      <c r="M10" s="171">
        <f t="shared" si="1"/>
        <v>63.166666666666664</v>
      </c>
      <c r="N10" s="172">
        <f t="shared" si="2"/>
        <v>244</v>
      </c>
      <c r="O10" s="123"/>
      <c r="P10" s="124">
        <v>87</v>
      </c>
      <c r="Q10" s="124">
        <v>78</v>
      </c>
      <c r="R10" s="124">
        <v>70</v>
      </c>
      <c r="S10" s="124">
        <v>66</v>
      </c>
      <c r="T10" s="143">
        <v>63</v>
      </c>
      <c r="U10" s="150">
        <f t="shared" si="3"/>
        <v>5</v>
      </c>
      <c r="V10" s="151">
        <f t="shared" si="4"/>
        <v>72.8</v>
      </c>
      <c r="W10" s="152">
        <f t="shared" si="5"/>
        <v>277</v>
      </c>
      <c r="X10" s="128"/>
      <c r="Y10" s="129"/>
      <c r="Z10" s="129"/>
      <c r="AA10" s="129"/>
      <c r="AB10" s="129"/>
      <c r="AC10" s="153"/>
      <c r="AD10" s="163">
        <f t="shared" si="6"/>
        <v>0</v>
      </c>
      <c r="AE10" s="164"/>
      <c r="AF10" s="165">
        <f t="shared" si="8"/>
      </c>
    </row>
    <row r="11" spans="1:32" ht="18.75" customHeight="1">
      <c r="A11" s="256">
        <v>8</v>
      </c>
      <c r="B11" s="221">
        <v>13</v>
      </c>
      <c r="C11" s="221" t="s">
        <v>146</v>
      </c>
      <c r="D11" s="216">
        <v>1959</v>
      </c>
      <c r="E11" s="169">
        <v>61</v>
      </c>
      <c r="F11" s="170">
        <v>60</v>
      </c>
      <c r="G11" s="170">
        <v>62</v>
      </c>
      <c r="H11" s="170">
        <v>65</v>
      </c>
      <c r="I11" s="170">
        <v>62</v>
      </c>
      <c r="J11" s="170">
        <v>69</v>
      </c>
      <c r="K11" s="207">
        <v>64</v>
      </c>
      <c r="L11" s="209">
        <f t="shared" si="0"/>
        <v>7</v>
      </c>
      <c r="M11" s="171">
        <f t="shared" si="1"/>
        <v>63.285714285714285</v>
      </c>
      <c r="N11" s="172">
        <f t="shared" si="2"/>
        <v>245</v>
      </c>
      <c r="O11" s="123"/>
      <c r="P11" s="124">
        <v>74</v>
      </c>
      <c r="Q11" s="124">
        <v>66</v>
      </c>
      <c r="R11" s="124"/>
      <c r="S11" s="124">
        <v>69</v>
      </c>
      <c r="T11" s="143">
        <v>70</v>
      </c>
      <c r="U11" s="150">
        <f t="shared" si="3"/>
        <v>4</v>
      </c>
      <c r="V11" s="151">
        <f t="shared" si="4"/>
        <v>69.75</v>
      </c>
      <c r="W11" s="152">
        <f t="shared" si="5"/>
        <v>279</v>
      </c>
      <c r="X11" s="128">
        <v>70</v>
      </c>
      <c r="Y11" s="129">
        <v>77</v>
      </c>
      <c r="Z11" s="129">
        <v>67</v>
      </c>
      <c r="AA11" s="129">
        <v>70</v>
      </c>
      <c r="AB11" s="129">
        <v>67</v>
      </c>
      <c r="AC11" s="153">
        <v>67</v>
      </c>
      <c r="AD11" s="163">
        <f t="shared" si="6"/>
        <v>6</v>
      </c>
      <c r="AE11" s="164">
        <f>SUM(X11:AC11)/COUNT(X11:AC11)</f>
        <v>69.66666666666667</v>
      </c>
      <c r="AF11" s="165">
        <f t="shared" si="8"/>
        <v>271</v>
      </c>
    </row>
    <row r="12" spans="1:32" ht="18.75" customHeight="1">
      <c r="A12" s="256">
        <v>9</v>
      </c>
      <c r="B12" s="221">
        <v>482</v>
      </c>
      <c r="C12" s="221" t="s">
        <v>189</v>
      </c>
      <c r="D12" s="216"/>
      <c r="E12" s="169">
        <v>65</v>
      </c>
      <c r="F12" s="170">
        <v>68</v>
      </c>
      <c r="G12" s="170"/>
      <c r="H12" s="170">
        <v>58</v>
      </c>
      <c r="I12" s="170">
        <v>69</v>
      </c>
      <c r="J12" s="170">
        <v>66</v>
      </c>
      <c r="K12" s="207">
        <v>57</v>
      </c>
      <c r="L12" s="209">
        <f t="shared" si="0"/>
        <v>6</v>
      </c>
      <c r="M12" s="171">
        <f t="shared" si="1"/>
        <v>63.833333333333336</v>
      </c>
      <c r="N12" s="172">
        <f t="shared" si="2"/>
        <v>246</v>
      </c>
      <c r="O12" s="123"/>
      <c r="P12" s="124"/>
      <c r="Q12" s="124"/>
      <c r="R12" s="124"/>
      <c r="S12" s="124">
        <v>68</v>
      </c>
      <c r="T12" s="143">
        <v>71</v>
      </c>
      <c r="U12" s="150">
        <f t="shared" si="3"/>
        <v>2</v>
      </c>
      <c r="V12" s="151">
        <f t="shared" si="4"/>
        <v>69.5</v>
      </c>
      <c r="W12" s="152">
        <f t="shared" si="5"/>
      </c>
      <c r="X12" s="154"/>
      <c r="Y12" s="155"/>
      <c r="Z12" s="155"/>
      <c r="AA12" s="155"/>
      <c r="AB12" s="155"/>
      <c r="AC12" s="156"/>
      <c r="AD12" s="166">
        <f t="shared" si="6"/>
        <v>0</v>
      </c>
      <c r="AE12" s="164"/>
      <c r="AF12" s="165">
        <f t="shared" si="8"/>
      </c>
    </row>
    <row r="13" spans="1:32" ht="18.75" customHeight="1">
      <c r="A13" s="256">
        <v>10</v>
      </c>
      <c r="B13" s="221"/>
      <c r="C13" s="221" t="s">
        <v>131</v>
      </c>
      <c r="D13" s="217"/>
      <c r="E13" s="169">
        <v>60</v>
      </c>
      <c r="F13" s="170"/>
      <c r="G13" s="170"/>
      <c r="H13" s="170">
        <v>65</v>
      </c>
      <c r="I13" s="170">
        <v>65</v>
      </c>
      <c r="J13" s="170">
        <v>58</v>
      </c>
      <c r="K13" s="207"/>
      <c r="L13" s="209">
        <f t="shared" si="0"/>
        <v>4</v>
      </c>
      <c r="M13" s="171">
        <f t="shared" si="1"/>
        <v>62</v>
      </c>
      <c r="N13" s="172">
        <f t="shared" si="2"/>
        <v>248</v>
      </c>
      <c r="O13" s="123"/>
      <c r="P13" s="124"/>
      <c r="Q13" s="124">
        <v>59</v>
      </c>
      <c r="R13" s="124">
        <v>66</v>
      </c>
      <c r="S13" s="124">
        <v>57</v>
      </c>
      <c r="T13" s="143">
        <v>63</v>
      </c>
      <c r="U13" s="150">
        <f t="shared" si="3"/>
        <v>4</v>
      </c>
      <c r="V13" s="151">
        <f t="shared" si="4"/>
        <v>61.25</v>
      </c>
      <c r="W13" s="152">
        <f t="shared" si="5"/>
        <v>245</v>
      </c>
      <c r="X13" s="154"/>
      <c r="Y13" s="155"/>
      <c r="Z13" s="155"/>
      <c r="AA13" s="155"/>
      <c r="AB13" s="155"/>
      <c r="AC13" s="156"/>
      <c r="AD13" s="166">
        <f t="shared" si="6"/>
        <v>0</v>
      </c>
      <c r="AE13" s="164"/>
      <c r="AF13" s="165">
        <f t="shared" si="8"/>
      </c>
    </row>
    <row r="14" spans="1:32" ht="18.75" customHeight="1">
      <c r="A14" s="256">
        <v>11</v>
      </c>
      <c r="B14" s="221">
        <v>27</v>
      </c>
      <c r="C14" s="221" t="s">
        <v>6</v>
      </c>
      <c r="D14" s="216"/>
      <c r="E14" s="169">
        <v>76</v>
      </c>
      <c r="F14" s="170">
        <v>63</v>
      </c>
      <c r="G14" s="170"/>
      <c r="H14" s="170">
        <v>58</v>
      </c>
      <c r="I14" s="170">
        <v>64</v>
      </c>
      <c r="J14" s="170">
        <v>65</v>
      </c>
      <c r="K14" s="207">
        <v>67</v>
      </c>
      <c r="L14" s="209">
        <f t="shared" si="0"/>
        <v>6</v>
      </c>
      <c r="M14" s="171">
        <f t="shared" si="1"/>
        <v>65.5</v>
      </c>
      <c r="N14" s="172">
        <f t="shared" si="2"/>
        <v>250</v>
      </c>
      <c r="O14" s="123">
        <v>65</v>
      </c>
      <c r="P14" s="124">
        <v>66</v>
      </c>
      <c r="Q14" s="124">
        <v>63</v>
      </c>
      <c r="R14" s="124">
        <v>62</v>
      </c>
      <c r="S14" s="124">
        <v>60</v>
      </c>
      <c r="T14" s="143">
        <v>75</v>
      </c>
      <c r="U14" s="150">
        <f t="shared" si="3"/>
        <v>6</v>
      </c>
      <c r="V14" s="151">
        <f t="shared" si="4"/>
        <v>65.16666666666667</v>
      </c>
      <c r="W14" s="152">
        <f t="shared" si="5"/>
        <v>250</v>
      </c>
      <c r="X14" s="128">
        <v>64</v>
      </c>
      <c r="Y14" s="129">
        <v>67</v>
      </c>
      <c r="Z14" s="129"/>
      <c r="AA14" s="129">
        <v>63</v>
      </c>
      <c r="AB14" s="129">
        <v>68</v>
      </c>
      <c r="AC14" s="153">
        <v>63</v>
      </c>
      <c r="AD14" s="163">
        <f t="shared" si="6"/>
        <v>5</v>
      </c>
      <c r="AE14" s="164">
        <f>SUM(X14:AC14)/COUNT(X14:AC14)</f>
        <v>65</v>
      </c>
      <c r="AF14" s="165">
        <f t="shared" si="8"/>
        <v>257</v>
      </c>
    </row>
    <row r="15" spans="1:32" ht="18.75" customHeight="1">
      <c r="A15" s="256">
        <v>12</v>
      </c>
      <c r="B15" s="221">
        <v>100</v>
      </c>
      <c r="C15" s="221" t="s">
        <v>39</v>
      </c>
      <c r="D15" s="216"/>
      <c r="E15" s="169">
        <v>69</v>
      </c>
      <c r="F15" s="170">
        <v>75</v>
      </c>
      <c r="G15" s="170"/>
      <c r="H15" s="170">
        <v>61</v>
      </c>
      <c r="I15" s="170"/>
      <c r="J15" s="170">
        <v>64</v>
      </c>
      <c r="K15" s="207">
        <v>62</v>
      </c>
      <c r="L15" s="209">
        <f t="shared" si="0"/>
        <v>5</v>
      </c>
      <c r="M15" s="171">
        <f t="shared" si="1"/>
        <v>66.2</v>
      </c>
      <c r="N15" s="172">
        <f t="shared" si="2"/>
        <v>256</v>
      </c>
      <c r="O15" s="123">
        <v>67</v>
      </c>
      <c r="P15" s="124">
        <v>74</v>
      </c>
      <c r="Q15" s="124">
        <v>70</v>
      </c>
      <c r="R15" s="124"/>
      <c r="S15" s="124"/>
      <c r="T15" s="143">
        <v>68</v>
      </c>
      <c r="U15" s="150">
        <f t="shared" si="3"/>
        <v>4</v>
      </c>
      <c r="V15" s="151">
        <f t="shared" si="4"/>
        <v>69.75</v>
      </c>
      <c r="W15" s="152">
        <f t="shared" si="5"/>
        <v>279</v>
      </c>
      <c r="X15" s="128"/>
      <c r="Y15" s="129">
        <v>73</v>
      </c>
      <c r="Z15" s="129">
        <v>70</v>
      </c>
      <c r="AA15" s="129">
        <v>68</v>
      </c>
      <c r="AB15" s="129">
        <v>72</v>
      </c>
      <c r="AC15" s="153">
        <v>65</v>
      </c>
      <c r="AD15" s="163">
        <f t="shared" si="6"/>
        <v>5</v>
      </c>
      <c r="AE15" s="164">
        <f>SUM(X15:AC15)/COUNT(X15:AC15)</f>
        <v>69.6</v>
      </c>
      <c r="AF15" s="165">
        <f t="shared" si="8"/>
        <v>275</v>
      </c>
    </row>
    <row r="16" spans="1:32" ht="18.75" customHeight="1">
      <c r="A16" s="256">
        <v>13</v>
      </c>
      <c r="B16" s="221">
        <v>11</v>
      </c>
      <c r="C16" s="221" t="s">
        <v>12</v>
      </c>
      <c r="D16" s="216">
        <v>1961</v>
      </c>
      <c r="E16" s="169">
        <v>65</v>
      </c>
      <c r="F16" s="170">
        <v>69</v>
      </c>
      <c r="G16" s="170">
        <v>64</v>
      </c>
      <c r="H16" s="170">
        <v>63</v>
      </c>
      <c r="I16" s="170">
        <v>65</v>
      </c>
      <c r="J16" s="170">
        <v>65</v>
      </c>
      <c r="K16" s="207">
        <v>69</v>
      </c>
      <c r="L16" s="209">
        <f t="shared" si="0"/>
        <v>7</v>
      </c>
      <c r="M16" s="171">
        <f t="shared" si="1"/>
        <v>65.71428571428571</v>
      </c>
      <c r="N16" s="172">
        <f t="shared" si="2"/>
        <v>257</v>
      </c>
      <c r="O16" s="123">
        <v>78</v>
      </c>
      <c r="P16" s="124"/>
      <c r="Q16" s="124">
        <v>59</v>
      </c>
      <c r="R16" s="124">
        <v>62</v>
      </c>
      <c r="S16" s="124">
        <v>65</v>
      </c>
      <c r="T16" s="143">
        <v>66</v>
      </c>
      <c r="U16" s="150">
        <f t="shared" si="3"/>
        <v>5</v>
      </c>
      <c r="V16" s="151">
        <f t="shared" si="4"/>
        <v>66</v>
      </c>
      <c r="W16" s="152">
        <f t="shared" si="5"/>
        <v>252</v>
      </c>
      <c r="X16" s="128">
        <v>67</v>
      </c>
      <c r="Y16" s="129">
        <v>68</v>
      </c>
      <c r="Z16" s="129">
        <v>76</v>
      </c>
      <c r="AA16" s="129">
        <v>65</v>
      </c>
      <c r="AB16" s="129">
        <v>70</v>
      </c>
      <c r="AC16" s="153">
        <v>71</v>
      </c>
      <c r="AD16" s="163">
        <f t="shared" si="6"/>
        <v>6</v>
      </c>
      <c r="AE16" s="164">
        <f>SUM(X16:AC16)/COUNT(X16:AC16)</f>
        <v>69.5</v>
      </c>
      <c r="AF16" s="165">
        <f t="shared" si="8"/>
        <v>270</v>
      </c>
    </row>
    <row r="17" spans="1:32" ht="18.75" customHeight="1">
      <c r="A17" s="256">
        <v>14</v>
      </c>
      <c r="B17" s="221">
        <v>415</v>
      </c>
      <c r="C17" s="221" t="s">
        <v>149</v>
      </c>
      <c r="D17" s="218"/>
      <c r="E17" s="169">
        <v>83</v>
      </c>
      <c r="F17" s="170"/>
      <c r="G17" s="170">
        <v>66</v>
      </c>
      <c r="H17" s="170">
        <v>66</v>
      </c>
      <c r="I17" s="170">
        <v>64</v>
      </c>
      <c r="J17" s="170"/>
      <c r="K17" s="207">
        <v>62</v>
      </c>
      <c r="L17" s="209">
        <f t="shared" si="0"/>
        <v>5</v>
      </c>
      <c r="M17" s="171">
        <f t="shared" si="1"/>
        <v>68.2</v>
      </c>
      <c r="N17" s="172">
        <f t="shared" si="2"/>
        <v>258</v>
      </c>
      <c r="O17" s="123"/>
      <c r="P17" s="124"/>
      <c r="Q17" s="124"/>
      <c r="R17" s="124"/>
      <c r="S17" s="124"/>
      <c r="T17" s="143"/>
      <c r="U17" s="150"/>
      <c r="V17" s="151"/>
      <c r="W17" s="152"/>
      <c r="X17" s="128"/>
      <c r="Y17" s="129"/>
      <c r="Z17" s="129"/>
      <c r="AA17" s="129"/>
      <c r="AB17" s="129"/>
      <c r="AC17" s="153"/>
      <c r="AD17" s="163"/>
      <c r="AE17" s="164"/>
      <c r="AF17" s="165"/>
    </row>
    <row r="18" spans="1:32" ht="18.75" customHeight="1">
      <c r="A18" s="256">
        <v>15</v>
      </c>
      <c r="B18" s="221">
        <v>445</v>
      </c>
      <c r="C18" s="221" t="s">
        <v>134</v>
      </c>
      <c r="D18" s="216"/>
      <c r="E18" s="169">
        <v>74</v>
      </c>
      <c r="F18" s="170">
        <v>60</v>
      </c>
      <c r="G18" s="170">
        <v>69</v>
      </c>
      <c r="H18" s="170">
        <v>69</v>
      </c>
      <c r="I18" s="170">
        <v>66</v>
      </c>
      <c r="J18" s="170">
        <v>67</v>
      </c>
      <c r="K18" s="207">
        <v>66</v>
      </c>
      <c r="L18" s="209">
        <f t="shared" si="0"/>
        <v>7</v>
      </c>
      <c r="M18" s="171">
        <f t="shared" si="1"/>
        <v>67.28571428571429</v>
      </c>
      <c r="N18" s="172">
        <f t="shared" si="2"/>
        <v>259</v>
      </c>
      <c r="O18" s="123"/>
      <c r="P18" s="124"/>
      <c r="Q18" s="124"/>
      <c r="R18" s="124"/>
      <c r="S18" s="124"/>
      <c r="T18" s="143"/>
      <c r="U18" s="150"/>
      <c r="V18" s="151"/>
      <c r="W18" s="152"/>
      <c r="X18" s="154"/>
      <c r="Y18" s="155"/>
      <c r="Z18" s="155"/>
      <c r="AA18" s="155"/>
      <c r="AB18" s="155"/>
      <c r="AC18" s="156"/>
      <c r="AD18" s="166"/>
      <c r="AE18" s="164"/>
      <c r="AF18" s="165"/>
    </row>
    <row r="19" spans="1:32" ht="18.75" customHeight="1">
      <c r="A19" s="256">
        <v>16</v>
      </c>
      <c r="B19" s="221">
        <v>278</v>
      </c>
      <c r="C19" s="221" t="s">
        <v>14</v>
      </c>
      <c r="D19" s="216">
        <v>1966</v>
      </c>
      <c r="E19" s="169">
        <v>70</v>
      </c>
      <c r="F19" s="170">
        <v>77</v>
      </c>
      <c r="G19" s="170">
        <v>63</v>
      </c>
      <c r="H19" s="170">
        <v>65</v>
      </c>
      <c r="I19" s="170">
        <v>67</v>
      </c>
      <c r="J19" s="170">
        <v>76</v>
      </c>
      <c r="K19" s="207">
        <v>64</v>
      </c>
      <c r="L19" s="209">
        <f t="shared" si="0"/>
        <v>7</v>
      </c>
      <c r="M19" s="171">
        <f t="shared" si="1"/>
        <v>68.85714285714286</v>
      </c>
      <c r="N19" s="172">
        <f t="shared" si="2"/>
        <v>259</v>
      </c>
      <c r="O19" s="123">
        <v>70</v>
      </c>
      <c r="P19" s="124">
        <v>70</v>
      </c>
      <c r="Q19" s="124">
        <v>77</v>
      </c>
      <c r="R19" s="124">
        <v>66</v>
      </c>
      <c r="S19" s="124">
        <v>68</v>
      </c>
      <c r="T19" s="143">
        <v>67</v>
      </c>
      <c r="U19" s="150">
        <f>COUNT(O19:T19)</f>
        <v>6</v>
      </c>
      <c r="V19" s="151">
        <f>SUM(O19:T19)/COUNT(O19:T19)</f>
        <v>69.66666666666667</v>
      </c>
      <c r="W19" s="152">
        <f>IF(COUNT(O19:T19)&gt;=4,SMALL(O19:T19,1)+SMALL(O19:T19,2)+SMALL(O19:T19,3)+SMALL(O19:T19,4),"")</f>
        <v>271</v>
      </c>
      <c r="X19" s="128">
        <v>76</v>
      </c>
      <c r="Y19" s="129">
        <v>76</v>
      </c>
      <c r="Z19" s="129"/>
      <c r="AA19" s="129">
        <v>71</v>
      </c>
      <c r="AB19" s="129">
        <v>72</v>
      </c>
      <c r="AC19" s="153">
        <v>68</v>
      </c>
      <c r="AD19" s="163">
        <f>COUNT(X19:AC19)</f>
        <v>5</v>
      </c>
      <c r="AE19" s="164">
        <f>SUM(X19:AC19)/COUNT(X19:AC19)</f>
        <v>72.6</v>
      </c>
      <c r="AF19" s="165">
        <f>IF(COUNT(X19:AC19)&gt;=4,SMALL(X19:AC19,1)+SMALL(X19:AC19,2)+SMALL(X19:AC19,3)+SMALL(X19:AC19,4),"")</f>
        <v>287</v>
      </c>
    </row>
    <row r="20" spans="1:32" ht="18.75" customHeight="1">
      <c r="A20" s="256">
        <v>16</v>
      </c>
      <c r="B20" s="221">
        <v>95</v>
      </c>
      <c r="C20" s="221" t="s">
        <v>10</v>
      </c>
      <c r="D20" s="216">
        <v>1976</v>
      </c>
      <c r="E20" s="169">
        <v>65</v>
      </c>
      <c r="F20" s="170">
        <v>65</v>
      </c>
      <c r="G20" s="170">
        <v>64</v>
      </c>
      <c r="H20" s="170">
        <v>65</v>
      </c>
      <c r="I20" s="170"/>
      <c r="J20" s="170"/>
      <c r="K20" s="207"/>
      <c r="L20" s="209">
        <f t="shared" si="0"/>
        <v>4</v>
      </c>
      <c r="M20" s="171">
        <f t="shared" si="1"/>
        <v>64.75</v>
      </c>
      <c r="N20" s="172">
        <f t="shared" si="2"/>
        <v>259</v>
      </c>
      <c r="O20" s="123">
        <v>69</v>
      </c>
      <c r="P20" s="124">
        <v>62</v>
      </c>
      <c r="Q20" s="124">
        <v>63</v>
      </c>
      <c r="R20" s="124"/>
      <c r="S20" s="124">
        <v>64</v>
      </c>
      <c r="T20" s="143">
        <v>74</v>
      </c>
      <c r="U20" s="150">
        <f>COUNT(O20:T20)</f>
        <v>5</v>
      </c>
      <c r="V20" s="151">
        <f>SUM(O20:T20)/COUNT(O20:T20)</f>
        <v>66.4</v>
      </c>
      <c r="W20" s="152">
        <f>IF(COUNT(O20:T20)&gt;=4,SMALL(O20:T20,1)+SMALL(O20:T20,2)+SMALL(O20:T20,3)+SMALL(O20:T20,4),"")</f>
        <v>258</v>
      </c>
      <c r="X20" s="128">
        <v>63</v>
      </c>
      <c r="Y20" s="129">
        <v>71</v>
      </c>
      <c r="Z20" s="129"/>
      <c r="AA20" s="129">
        <v>73</v>
      </c>
      <c r="AB20" s="129">
        <v>66</v>
      </c>
      <c r="AC20" s="153">
        <v>70</v>
      </c>
      <c r="AD20" s="163">
        <f>COUNT(X20:AC20)</f>
        <v>5</v>
      </c>
      <c r="AE20" s="164">
        <f>SUM(X20:AC20)/COUNT(X20:AC20)</f>
        <v>68.6</v>
      </c>
      <c r="AF20" s="165">
        <f>IF(COUNT(X20:AC20)&gt;=4,SMALL(X20:AC20,1)+SMALL(X20:AC20,2)+SMALL(X20:AC20,3)+SMALL(X20:AC20,4),"")</f>
        <v>270</v>
      </c>
    </row>
    <row r="21" spans="1:32" ht="18.75" customHeight="1">
      <c r="A21" s="256">
        <v>18</v>
      </c>
      <c r="B21" s="221">
        <v>448</v>
      </c>
      <c r="C21" s="221" t="s">
        <v>127</v>
      </c>
      <c r="D21" s="216"/>
      <c r="E21" s="169">
        <v>69</v>
      </c>
      <c r="F21" s="170">
        <v>64</v>
      </c>
      <c r="G21" s="170"/>
      <c r="H21" s="170">
        <v>67</v>
      </c>
      <c r="I21" s="170"/>
      <c r="J21" s="170">
        <v>60</v>
      </c>
      <c r="K21" s="207"/>
      <c r="L21" s="209">
        <f t="shared" si="0"/>
        <v>4</v>
      </c>
      <c r="M21" s="171">
        <f t="shared" si="1"/>
        <v>65</v>
      </c>
      <c r="N21" s="172">
        <f t="shared" si="2"/>
        <v>260</v>
      </c>
      <c r="O21" s="123"/>
      <c r="P21" s="124"/>
      <c r="Q21" s="124"/>
      <c r="R21" s="124"/>
      <c r="S21" s="124"/>
      <c r="T21" s="143">
        <v>65</v>
      </c>
      <c r="U21" s="150"/>
      <c r="V21" s="151"/>
      <c r="W21" s="152"/>
      <c r="X21" s="154"/>
      <c r="Y21" s="155"/>
      <c r="Z21" s="155"/>
      <c r="AA21" s="155"/>
      <c r="AB21" s="155"/>
      <c r="AC21" s="156"/>
      <c r="AD21" s="166"/>
      <c r="AE21" s="164"/>
      <c r="AF21" s="165"/>
    </row>
    <row r="22" spans="1:32" ht="18.75" customHeight="1">
      <c r="A22" s="256">
        <v>18</v>
      </c>
      <c r="B22" s="221">
        <v>466</v>
      </c>
      <c r="C22" s="221" t="s">
        <v>148</v>
      </c>
      <c r="D22" s="216"/>
      <c r="E22" s="169">
        <v>64</v>
      </c>
      <c r="F22" s="170"/>
      <c r="G22" s="170">
        <v>64</v>
      </c>
      <c r="H22" s="170"/>
      <c r="I22" s="170">
        <v>71</v>
      </c>
      <c r="J22" s="170">
        <v>61</v>
      </c>
      <c r="K22" s="207"/>
      <c r="L22" s="209">
        <f t="shared" si="0"/>
        <v>4</v>
      </c>
      <c r="M22" s="171">
        <f t="shared" si="1"/>
        <v>65</v>
      </c>
      <c r="N22" s="172">
        <f t="shared" si="2"/>
        <v>260</v>
      </c>
      <c r="O22" s="123"/>
      <c r="P22" s="124"/>
      <c r="Q22" s="124"/>
      <c r="R22" s="124"/>
      <c r="S22" s="124"/>
      <c r="T22" s="143"/>
      <c r="U22" s="150"/>
      <c r="V22" s="151"/>
      <c r="W22" s="152"/>
      <c r="X22" s="154"/>
      <c r="Y22" s="155"/>
      <c r="Z22" s="155"/>
      <c r="AA22" s="155"/>
      <c r="AB22" s="155"/>
      <c r="AC22" s="156"/>
      <c r="AD22" s="166"/>
      <c r="AE22" s="164"/>
      <c r="AF22" s="165"/>
    </row>
    <row r="23" spans="1:32" ht="18.75" customHeight="1">
      <c r="A23" s="256">
        <v>20</v>
      </c>
      <c r="B23" s="221">
        <v>196</v>
      </c>
      <c r="C23" s="221" t="s">
        <v>29</v>
      </c>
      <c r="D23" s="218"/>
      <c r="E23" s="169"/>
      <c r="F23" s="170">
        <v>62</v>
      </c>
      <c r="G23" s="170">
        <v>63</v>
      </c>
      <c r="H23" s="170">
        <v>70</v>
      </c>
      <c r="I23" s="170"/>
      <c r="J23" s="170">
        <v>66</v>
      </c>
      <c r="K23" s="207"/>
      <c r="L23" s="209">
        <f t="shared" si="0"/>
        <v>4</v>
      </c>
      <c r="M23" s="171">
        <f t="shared" si="1"/>
        <v>65.25</v>
      </c>
      <c r="N23" s="172">
        <f t="shared" si="2"/>
        <v>261</v>
      </c>
      <c r="O23" s="123"/>
      <c r="P23" s="124"/>
      <c r="Q23" s="124"/>
      <c r="R23" s="124">
        <v>69</v>
      </c>
      <c r="S23" s="124"/>
      <c r="T23" s="143"/>
      <c r="U23" s="150">
        <f>COUNT(O23:T23)</f>
        <v>1</v>
      </c>
      <c r="V23" s="151">
        <f>SUM(O23:T23)/COUNT(O23:T23)</f>
        <v>69</v>
      </c>
      <c r="W23" s="152">
        <f>IF(COUNT(O23:T23)&gt;=4,SMALL(O23:T23,1)+SMALL(O23:T23,2)+SMALL(O23:T23,3)+SMALL(O23:T23,4),"")</f>
      </c>
      <c r="X23" s="128"/>
      <c r="Y23" s="129"/>
      <c r="Z23" s="129"/>
      <c r="AA23" s="129"/>
      <c r="AB23" s="129"/>
      <c r="AC23" s="153"/>
      <c r="AD23" s="163">
        <f>COUNT(X23:AC23)</f>
        <v>0</v>
      </c>
      <c r="AE23" s="164"/>
      <c r="AF23" s="165">
        <f>IF(COUNT(X23:AC23)&gt;=4,SMALL(X23:AC23,1)+SMALL(X23:AC23,2)+SMALL(X23:AC23,3)+SMALL(X23:AC23,4),"")</f>
      </c>
    </row>
    <row r="24" spans="1:32" ht="18.75" customHeight="1">
      <c r="A24" s="256">
        <v>21</v>
      </c>
      <c r="B24" s="221">
        <v>44</v>
      </c>
      <c r="C24" s="221" t="s">
        <v>63</v>
      </c>
      <c r="D24" s="218"/>
      <c r="E24" s="169">
        <v>77</v>
      </c>
      <c r="F24" s="170">
        <v>64</v>
      </c>
      <c r="G24" s="170"/>
      <c r="H24" s="170"/>
      <c r="I24" s="170"/>
      <c r="J24" s="170">
        <v>65</v>
      </c>
      <c r="K24" s="207">
        <v>60</v>
      </c>
      <c r="L24" s="209">
        <f t="shared" si="0"/>
        <v>4</v>
      </c>
      <c r="M24" s="171">
        <f t="shared" si="1"/>
        <v>66.5</v>
      </c>
      <c r="N24" s="172">
        <f t="shared" si="2"/>
        <v>266</v>
      </c>
      <c r="O24" s="123"/>
      <c r="P24" s="124"/>
      <c r="Q24" s="124">
        <v>78</v>
      </c>
      <c r="R24" s="124">
        <v>70</v>
      </c>
      <c r="S24" s="124"/>
      <c r="T24" s="143"/>
      <c r="U24" s="150">
        <f>COUNT(O24:T24)</f>
        <v>2</v>
      </c>
      <c r="V24" s="151">
        <f>SUM(O24:T24)/COUNT(O24:T24)</f>
        <v>74</v>
      </c>
      <c r="W24" s="152">
        <f>IF(COUNT(O24:T24)&gt;=4,SMALL(O24:T24,1)+SMALL(O24:T24,2)+SMALL(O24:T24,3)+SMALL(O24:T24,4),"")</f>
      </c>
      <c r="X24" s="128"/>
      <c r="Y24" s="129"/>
      <c r="Z24" s="129"/>
      <c r="AA24" s="129"/>
      <c r="AB24" s="129"/>
      <c r="AC24" s="153"/>
      <c r="AD24" s="163">
        <f>COUNT(X24:AC24)</f>
        <v>0</v>
      </c>
      <c r="AE24" s="164"/>
      <c r="AF24" s="165">
        <f>IF(COUNT(X24:AC24)&gt;=4,SMALL(X24:AC24,1)+SMALL(X24:AC24,2)+SMALL(X24:AC24,3)+SMALL(X24:AC24,4),"")</f>
      </c>
    </row>
    <row r="25" spans="1:32" ht="18.75" customHeight="1">
      <c r="A25" s="256">
        <v>22</v>
      </c>
      <c r="B25" s="221">
        <v>278</v>
      </c>
      <c r="C25" s="221" t="s">
        <v>92</v>
      </c>
      <c r="D25" s="217" t="s">
        <v>93</v>
      </c>
      <c r="E25" s="169">
        <v>66</v>
      </c>
      <c r="F25" s="170">
        <v>72</v>
      </c>
      <c r="G25" s="170">
        <v>68</v>
      </c>
      <c r="H25" s="170">
        <v>69</v>
      </c>
      <c r="I25" s="170">
        <v>77</v>
      </c>
      <c r="J25" s="170">
        <v>75</v>
      </c>
      <c r="K25" s="207">
        <v>64</v>
      </c>
      <c r="L25" s="209">
        <f t="shared" si="0"/>
        <v>7</v>
      </c>
      <c r="M25" s="171">
        <f t="shared" si="1"/>
        <v>70.14285714285714</v>
      </c>
      <c r="N25" s="172">
        <f t="shared" si="2"/>
        <v>267</v>
      </c>
      <c r="O25" s="123">
        <v>81</v>
      </c>
      <c r="P25" s="124">
        <v>80</v>
      </c>
      <c r="Q25" s="124">
        <v>77</v>
      </c>
      <c r="R25" s="124">
        <v>74</v>
      </c>
      <c r="S25" s="124">
        <v>74</v>
      </c>
      <c r="T25" s="143">
        <v>66</v>
      </c>
      <c r="U25" s="150">
        <f>COUNT(O25:T25)</f>
        <v>6</v>
      </c>
      <c r="V25" s="151">
        <f>SUM(O25:T25)/COUNT(O25:T25)</f>
        <v>75.33333333333333</v>
      </c>
      <c r="W25" s="152">
        <f>IF(COUNT(O25:T25)&gt;=4,SMALL(O25:T25,1)+SMALL(O25:T25,2)+SMALL(O25:T25,3)+SMALL(O25:T25,4),"")</f>
        <v>291</v>
      </c>
      <c r="X25" s="128">
        <v>87</v>
      </c>
      <c r="Y25" s="129">
        <v>86</v>
      </c>
      <c r="Z25" s="129"/>
      <c r="AA25" s="129">
        <v>81</v>
      </c>
      <c r="AB25" s="129">
        <v>84</v>
      </c>
      <c r="AC25" s="153">
        <v>76</v>
      </c>
      <c r="AD25" s="163">
        <f>COUNT(X25:AC25)</f>
        <v>5</v>
      </c>
      <c r="AE25" s="164">
        <f>SUM(X25:AC25)/COUNT(X25:AC25)</f>
        <v>82.8</v>
      </c>
      <c r="AF25" s="165">
        <f>IF(COUNT(X25:AC25)&gt;=4,SMALL(X25:AC25,1)+SMALL(X25:AC25,2)+SMALL(X25:AC25,3)+SMALL(X25:AC25,4),"")</f>
        <v>327</v>
      </c>
    </row>
    <row r="26" spans="1:32" ht="18.75" customHeight="1">
      <c r="A26" s="256">
        <v>23</v>
      </c>
      <c r="B26" s="221">
        <v>449</v>
      </c>
      <c r="C26" s="221" t="s">
        <v>137</v>
      </c>
      <c r="D26" s="216"/>
      <c r="E26" s="169">
        <v>64</v>
      </c>
      <c r="F26" s="170">
        <v>71</v>
      </c>
      <c r="G26" s="170"/>
      <c r="H26" s="170">
        <v>63</v>
      </c>
      <c r="I26" s="170"/>
      <c r="J26" s="170">
        <v>72</v>
      </c>
      <c r="K26" s="207"/>
      <c r="L26" s="209">
        <f t="shared" si="0"/>
        <v>4</v>
      </c>
      <c r="M26" s="171">
        <f t="shared" si="1"/>
        <v>67.5</v>
      </c>
      <c r="N26" s="172">
        <f t="shared" si="2"/>
        <v>270</v>
      </c>
      <c r="O26" s="123"/>
      <c r="P26" s="124"/>
      <c r="Q26" s="124"/>
      <c r="R26" s="124"/>
      <c r="S26" s="124"/>
      <c r="T26" s="143"/>
      <c r="U26" s="150"/>
      <c r="V26" s="151"/>
      <c r="W26" s="152"/>
      <c r="X26" s="154"/>
      <c r="Y26" s="155"/>
      <c r="Z26" s="155"/>
      <c r="AA26" s="155"/>
      <c r="AB26" s="155"/>
      <c r="AC26" s="156"/>
      <c r="AD26" s="166"/>
      <c r="AE26" s="164"/>
      <c r="AF26" s="165"/>
    </row>
    <row r="27" spans="1:32" ht="18.75" customHeight="1">
      <c r="A27" s="256">
        <v>24</v>
      </c>
      <c r="B27" s="221">
        <v>81</v>
      </c>
      <c r="C27" s="221" t="s">
        <v>18</v>
      </c>
      <c r="D27" s="216">
        <v>1956</v>
      </c>
      <c r="E27" s="169">
        <v>69</v>
      </c>
      <c r="F27" s="170">
        <v>68</v>
      </c>
      <c r="G27" s="170"/>
      <c r="H27" s="170">
        <v>67</v>
      </c>
      <c r="I27" s="170">
        <v>70</v>
      </c>
      <c r="J27" s="170"/>
      <c r="K27" s="207"/>
      <c r="L27" s="209">
        <f t="shared" si="0"/>
        <v>4</v>
      </c>
      <c r="M27" s="171">
        <f t="shared" si="1"/>
        <v>68.5</v>
      </c>
      <c r="N27" s="172">
        <f t="shared" si="2"/>
        <v>274</v>
      </c>
      <c r="O27" s="123">
        <v>76</v>
      </c>
      <c r="P27" s="124">
        <v>75</v>
      </c>
      <c r="Q27" s="124">
        <v>68</v>
      </c>
      <c r="R27" s="124">
        <v>67</v>
      </c>
      <c r="S27" s="124"/>
      <c r="T27" s="143"/>
      <c r="U27" s="150">
        <f>COUNT(O27:T27)</f>
        <v>4</v>
      </c>
      <c r="V27" s="151">
        <f>SUM(O27:T27)/COUNT(O27:T27)</f>
        <v>71.5</v>
      </c>
      <c r="W27" s="152">
        <f>IF(COUNT(O27:T27)&gt;=4,SMALL(O27:T27,1)+SMALL(O27:T27,2)+SMALL(O27:T27,3)+SMALL(O27:T27,4),"")</f>
        <v>286</v>
      </c>
      <c r="X27" s="128"/>
      <c r="Y27" s="129"/>
      <c r="Z27" s="129">
        <v>68</v>
      </c>
      <c r="AA27" s="129">
        <v>72</v>
      </c>
      <c r="AB27" s="129">
        <v>73</v>
      </c>
      <c r="AC27" s="153">
        <v>74</v>
      </c>
      <c r="AD27" s="163">
        <f>COUNT(X27:AC27)</f>
        <v>4</v>
      </c>
      <c r="AE27" s="164">
        <f>SUM(X27:AC27)/COUNT(X27:AC27)</f>
        <v>71.75</v>
      </c>
      <c r="AF27" s="165">
        <f>IF(COUNT(X27:AC27)&gt;=4,SMALL(X27:AC27,1)+SMALL(X27:AC27,2)+SMALL(X27:AC27,3)+SMALL(X27:AC27,4),"")</f>
        <v>287</v>
      </c>
    </row>
    <row r="28" spans="1:32" ht="18.75" customHeight="1">
      <c r="A28" s="256">
        <v>25</v>
      </c>
      <c r="B28" s="221">
        <v>18</v>
      </c>
      <c r="C28" s="221" t="s">
        <v>20</v>
      </c>
      <c r="D28" s="218">
        <v>1971</v>
      </c>
      <c r="E28" s="169"/>
      <c r="F28" s="170"/>
      <c r="G28" s="170">
        <v>73</v>
      </c>
      <c r="H28" s="170">
        <v>82</v>
      </c>
      <c r="I28" s="170">
        <v>72</v>
      </c>
      <c r="J28" s="170">
        <v>75</v>
      </c>
      <c r="K28" s="207">
        <v>68</v>
      </c>
      <c r="L28" s="209">
        <f t="shared" si="0"/>
        <v>5</v>
      </c>
      <c r="M28" s="171">
        <f t="shared" si="1"/>
        <v>74</v>
      </c>
      <c r="N28" s="172">
        <f t="shared" si="2"/>
        <v>288</v>
      </c>
      <c r="O28" s="123"/>
      <c r="P28" s="124">
        <v>76</v>
      </c>
      <c r="Q28" s="124">
        <v>68</v>
      </c>
      <c r="R28" s="124">
        <v>73</v>
      </c>
      <c r="S28" s="124">
        <v>76</v>
      </c>
      <c r="T28" s="143">
        <v>74</v>
      </c>
      <c r="U28" s="150">
        <f>COUNT(O28:T28)</f>
        <v>5</v>
      </c>
      <c r="V28" s="151">
        <f>SUM(O28:T28)/COUNT(O28:T28)</f>
        <v>73.4</v>
      </c>
      <c r="W28" s="152">
        <f>IF(COUNT(O28:T28)&gt;=4,SMALL(O28:T28,1)+SMALL(O28:T28,2)+SMALL(O28:T28,3)+SMALL(O28:T28,4),"")</f>
        <v>291</v>
      </c>
      <c r="X28" s="128"/>
      <c r="Y28" s="129"/>
      <c r="Z28" s="129"/>
      <c r="AA28" s="129"/>
      <c r="AB28" s="129"/>
      <c r="AC28" s="153"/>
      <c r="AD28" s="163">
        <f>COUNT(X28:AC28)</f>
        <v>0</v>
      </c>
      <c r="AE28" s="164"/>
      <c r="AF28" s="165">
        <f>IF(COUNT(X28:AC28)&gt;=4,SMALL(X28:AC28,1)+SMALL(X28:AC28,2)+SMALL(X28:AC28,3)+SMALL(X28:AC28,4),"")</f>
      </c>
    </row>
    <row r="29" spans="1:32" ht="18.75" customHeight="1">
      <c r="A29" s="256">
        <v>26</v>
      </c>
      <c r="B29" s="221">
        <v>379</v>
      </c>
      <c r="C29" s="221" t="s">
        <v>59</v>
      </c>
      <c r="D29" s="216"/>
      <c r="E29" s="169">
        <v>71</v>
      </c>
      <c r="F29" s="170">
        <v>76</v>
      </c>
      <c r="G29" s="170">
        <v>76</v>
      </c>
      <c r="H29" s="170">
        <v>72</v>
      </c>
      <c r="I29" s="170">
        <v>75</v>
      </c>
      <c r="J29" s="170">
        <v>75</v>
      </c>
      <c r="K29" s="207">
        <v>75</v>
      </c>
      <c r="L29" s="209">
        <f t="shared" si="0"/>
        <v>7</v>
      </c>
      <c r="M29" s="171">
        <f t="shared" si="1"/>
        <v>74.28571428571429</v>
      </c>
      <c r="N29" s="172">
        <f t="shared" si="2"/>
        <v>293</v>
      </c>
      <c r="O29" s="123"/>
      <c r="P29" s="124"/>
      <c r="Q29" s="124">
        <v>82</v>
      </c>
      <c r="R29" s="124">
        <v>73</v>
      </c>
      <c r="S29" s="124">
        <v>77</v>
      </c>
      <c r="T29" s="143">
        <v>94</v>
      </c>
      <c r="U29" s="150">
        <f>COUNT(O29:T29)</f>
        <v>4</v>
      </c>
      <c r="V29" s="151">
        <f>SUM(O29:T29)/COUNT(O29:T29)</f>
        <v>81.5</v>
      </c>
      <c r="W29" s="152">
        <f>IF(COUNT(O29:T29)&gt;=4,SMALL(O29:T29,1)+SMALL(O29:T29,2)+SMALL(O29:T29,3)+SMALL(O29:T29,4),"")</f>
        <v>326</v>
      </c>
      <c r="X29" s="154"/>
      <c r="Y29" s="155"/>
      <c r="Z29" s="155"/>
      <c r="AA29" s="155"/>
      <c r="AB29" s="155"/>
      <c r="AC29" s="156"/>
      <c r="AD29" s="166">
        <f>COUNT(X29:AC29)</f>
        <v>0</v>
      </c>
      <c r="AE29" s="164"/>
      <c r="AF29" s="165">
        <f>IF(COUNT(X29:AC29)&gt;=4,SMALL(X29:AC29,1)+SMALL(X29:AC29,2)+SMALL(X29:AC29,3)+SMALL(X29:AC29,4),"")</f>
      </c>
    </row>
    <row r="30" spans="1:32" ht="18.75" customHeight="1" thickBot="1">
      <c r="A30" s="257">
        <v>27</v>
      </c>
      <c r="B30" s="222">
        <v>467</v>
      </c>
      <c r="C30" s="222" t="s">
        <v>139</v>
      </c>
      <c r="D30" s="219"/>
      <c r="E30" s="173">
        <v>71</v>
      </c>
      <c r="F30" s="174">
        <v>84</v>
      </c>
      <c r="G30" s="174">
        <v>70</v>
      </c>
      <c r="H30" s="174"/>
      <c r="I30" s="174"/>
      <c r="J30" s="174">
        <v>78</v>
      </c>
      <c r="K30" s="208"/>
      <c r="L30" s="210">
        <f t="shared" si="0"/>
        <v>4</v>
      </c>
      <c r="M30" s="175">
        <f t="shared" si="1"/>
        <v>75.75</v>
      </c>
      <c r="N30" s="176">
        <f t="shared" si="2"/>
        <v>303</v>
      </c>
      <c r="O30" s="177"/>
      <c r="P30" s="178"/>
      <c r="Q30" s="178"/>
      <c r="R30" s="178"/>
      <c r="S30" s="178"/>
      <c r="T30" s="179"/>
      <c r="U30" s="180"/>
      <c r="V30" s="181"/>
      <c r="W30" s="182"/>
      <c r="X30" s="212"/>
      <c r="Y30" s="213"/>
      <c r="Z30" s="213"/>
      <c r="AA30" s="213"/>
      <c r="AB30" s="213"/>
      <c r="AC30" s="214"/>
      <c r="AD30" s="211"/>
      <c r="AE30" s="187"/>
      <c r="AF30" s="188"/>
    </row>
    <row r="31" spans="1:32" ht="18.75" customHeight="1">
      <c r="A31" s="267"/>
      <c r="B31" s="134"/>
      <c r="C31" s="134"/>
      <c r="D31" s="266"/>
      <c r="E31" s="136"/>
      <c r="F31" s="136"/>
      <c r="G31" s="136"/>
      <c r="H31" s="136"/>
      <c r="I31" s="136"/>
      <c r="J31" s="136"/>
      <c r="K31" s="136"/>
      <c r="L31" s="137"/>
      <c r="M31" s="138"/>
      <c r="N31" s="136"/>
      <c r="O31" s="134"/>
      <c r="P31" s="134"/>
      <c r="Q31" s="134"/>
      <c r="R31" s="134"/>
      <c r="S31" s="134"/>
      <c r="T31" s="134"/>
      <c r="U31" s="137"/>
      <c r="V31" s="138"/>
      <c r="W31" s="136"/>
      <c r="X31" s="271"/>
      <c r="Y31" s="271"/>
      <c r="Z31" s="271"/>
      <c r="AA31" s="271"/>
      <c r="AB31" s="271"/>
      <c r="AC31" s="271"/>
      <c r="AD31" s="272"/>
      <c r="AE31" s="138"/>
      <c r="AF31" s="136"/>
    </row>
    <row r="32" ht="19.5" thickBot="1">
      <c r="A32" s="269" t="s">
        <v>185</v>
      </c>
    </row>
    <row r="33" spans="1:32" ht="18.75" customHeight="1" thickBot="1">
      <c r="A33" s="295" t="s">
        <v>182</v>
      </c>
      <c r="B33" s="297" t="s">
        <v>120</v>
      </c>
      <c r="C33" s="297" t="s">
        <v>117</v>
      </c>
      <c r="D33" s="299" t="s">
        <v>119</v>
      </c>
      <c r="E33" s="292">
        <v>2016</v>
      </c>
      <c r="F33" s="293"/>
      <c r="G33" s="293"/>
      <c r="H33" s="293"/>
      <c r="I33" s="293"/>
      <c r="J33" s="293"/>
      <c r="K33" s="293"/>
      <c r="L33" s="293"/>
      <c r="M33" s="293"/>
      <c r="N33" s="294"/>
      <c r="O33" s="288">
        <v>2015</v>
      </c>
      <c r="P33" s="288"/>
      <c r="Q33" s="288"/>
      <c r="R33" s="288"/>
      <c r="S33" s="288"/>
      <c r="T33" s="288"/>
      <c r="U33" s="288"/>
      <c r="V33" s="288"/>
      <c r="W33" s="289"/>
      <c r="X33" s="286" t="s">
        <v>110</v>
      </c>
      <c r="Y33" s="286"/>
      <c r="Z33" s="286"/>
      <c r="AA33" s="286"/>
      <c r="AB33" s="286"/>
      <c r="AC33" s="286"/>
      <c r="AD33" s="286"/>
      <c r="AE33" s="286"/>
      <c r="AF33" s="287"/>
    </row>
    <row r="34" spans="1:32" ht="18.75" customHeight="1" thickBot="1">
      <c r="A34" s="296"/>
      <c r="B34" s="298"/>
      <c r="C34" s="298"/>
      <c r="D34" s="300"/>
      <c r="E34" s="133" t="s">
        <v>111</v>
      </c>
      <c r="F34" s="133" t="s">
        <v>112</v>
      </c>
      <c r="G34" s="133" t="s">
        <v>113</v>
      </c>
      <c r="H34" s="133" t="s">
        <v>114</v>
      </c>
      <c r="I34" s="133" t="s">
        <v>115</v>
      </c>
      <c r="J34" s="133" t="s">
        <v>116</v>
      </c>
      <c r="K34" s="133" t="s">
        <v>95</v>
      </c>
      <c r="L34" s="252" t="s">
        <v>109</v>
      </c>
      <c r="M34" s="239" t="s">
        <v>108</v>
      </c>
      <c r="N34" s="240" t="s">
        <v>124</v>
      </c>
      <c r="O34" s="241" t="s">
        <v>111</v>
      </c>
      <c r="P34" s="242" t="s">
        <v>112</v>
      </c>
      <c r="Q34" s="242" t="s">
        <v>113</v>
      </c>
      <c r="R34" s="242" t="s">
        <v>114</v>
      </c>
      <c r="S34" s="242" t="s">
        <v>115</v>
      </c>
      <c r="T34" s="242" t="s">
        <v>116</v>
      </c>
      <c r="U34" s="244" t="s">
        <v>109</v>
      </c>
      <c r="V34" s="245" t="s">
        <v>108</v>
      </c>
      <c r="W34" s="237" t="s">
        <v>124</v>
      </c>
      <c r="X34" s="246" t="s">
        <v>111</v>
      </c>
      <c r="Y34" s="247" t="s">
        <v>112</v>
      </c>
      <c r="Z34" s="247" t="s">
        <v>113</v>
      </c>
      <c r="AA34" s="247" t="s">
        <v>114</v>
      </c>
      <c r="AB34" s="247" t="s">
        <v>115</v>
      </c>
      <c r="AC34" s="248" t="s">
        <v>116</v>
      </c>
      <c r="AD34" s="249" t="s">
        <v>109</v>
      </c>
      <c r="AE34" s="250" t="s">
        <v>108</v>
      </c>
      <c r="AF34" s="251" t="s">
        <v>124</v>
      </c>
    </row>
    <row r="35" spans="1:32" ht="18.75" customHeight="1">
      <c r="A35" s="258">
        <v>1</v>
      </c>
      <c r="B35" s="223">
        <v>27</v>
      </c>
      <c r="C35" s="223" t="s">
        <v>84</v>
      </c>
      <c r="D35" s="224"/>
      <c r="E35" s="167">
        <v>63</v>
      </c>
      <c r="F35" s="168">
        <v>64</v>
      </c>
      <c r="G35" s="168">
        <v>61</v>
      </c>
      <c r="H35" s="168">
        <v>64</v>
      </c>
      <c r="I35" s="168"/>
      <c r="J35" s="168">
        <v>74</v>
      </c>
      <c r="K35" s="206"/>
      <c r="L35" s="140">
        <f>COUNT(E35:K35)</f>
        <v>5</v>
      </c>
      <c r="M35" s="141">
        <f>IF(SUM(E35:K35)=0,"",SUM(E35:K35)/COUNT(E35:K35))</f>
        <v>65.2</v>
      </c>
      <c r="N35" s="142">
        <f>IF(COUNT(E35:K35)&gt;=4,SMALL(E35:K35,1)+SMALL(E35:K35,2)+SMALL(E35:K35,3)+SMALL(E35:K35,4),"")</f>
        <v>252</v>
      </c>
      <c r="O35" s="144">
        <v>66</v>
      </c>
      <c r="P35" s="145">
        <v>69</v>
      </c>
      <c r="Q35" s="145">
        <v>65</v>
      </c>
      <c r="R35" s="145">
        <v>71</v>
      </c>
      <c r="S35" s="145">
        <v>62</v>
      </c>
      <c r="T35" s="146">
        <v>71</v>
      </c>
      <c r="U35" s="147">
        <f>COUNT(O35:T35)</f>
        <v>6</v>
      </c>
      <c r="V35" s="148">
        <f>SUM(O35:T35)/COUNT(O35:T35)</f>
        <v>67.33333333333333</v>
      </c>
      <c r="W35" s="149">
        <f>IF(COUNT(O35:T35)&gt;=4,SMALL(O35:T35,1)+SMALL(O35:T35,2)+SMALL(O35:T35,3)+SMALL(O35:T35,4),"")</f>
        <v>262</v>
      </c>
      <c r="X35" s="157">
        <v>68</v>
      </c>
      <c r="Y35" s="158">
        <v>76</v>
      </c>
      <c r="Z35" s="158">
        <v>66</v>
      </c>
      <c r="AA35" s="158">
        <v>72</v>
      </c>
      <c r="AB35" s="158">
        <v>66</v>
      </c>
      <c r="AC35" s="204"/>
      <c r="AD35" s="205">
        <f>COUNT(X35:AC35)</f>
        <v>5</v>
      </c>
      <c r="AE35" s="161">
        <f>SUM(X35:AC35)/COUNT(X35:AC35)</f>
        <v>69.6</v>
      </c>
      <c r="AF35" s="162">
        <f>IF(COUNT(X35:AC35)&gt;=4,SMALL(X35:AC35,1)+SMALL(X35:AC35,2)+SMALL(X35:AC35,3)+SMALL(X35:AC35,4),"")</f>
        <v>272</v>
      </c>
    </row>
    <row r="36" spans="1:32" ht="18.75" customHeight="1">
      <c r="A36" s="259">
        <v>2</v>
      </c>
      <c r="B36" s="221">
        <v>482</v>
      </c>
      <c r="C36" s="221" t="s">
        <v>188</v>
      </c>
      <c r="D36" s="218"/>
      <c r="E36" s="169">
        <v>84</v>
      </c>
      <c r="F36" s="170">
        <v>87</v>
      </c>
      <c r="G36" s="170"/>
      <c r="H36" s="170">
        <v>84</v>
      </c>
      <c r="I36" s="170">
        <v>86</v>
      </c>
      <c r="J36" s="170">
        <v>86</v>
      </c>
      <c r="K36" s="207">
        <v>88</v>
      </c>
      <c r="L36" s="209">
        <f>COUNT(E36:K36)</f>
        <v>6</v>
      </c>
      <c r="M36" s="171">
        <f>IF(SUM(E36:K36)=0,"",SUM(E36:K36)/COUNT(E36:K36))</f>
        <v>85.83333333333333</v>
      </c>
      <c r="N36" s="172">
        <f>IF(COUNT(E36:K36)&gt;=4,SMALL(E36:K36,1)+SMALL(E36:K36,2)+SMALL(E36:K36,3)+SMALL(E36:K36,4),"")</f>
        <v>340</v>
      </c>
      <c r="O36" s="123"/>
      <c r="P36" s="124"/>
      <c r="Q36" s="124"/>
      <c r="R36" s="124"/>
      <c r="S36" s="124">
        <v>101</v>
      </c>
      <c r="T36" s="143">
        <v>94</v>
      </c>
      <c r="U36" s="150">
        <f>COUNT(O36:T36)</f>
        <v>2</v>
      </c>
      <c r="V36" s="151">
        <f>SUM(O36:T36)/COUNT(O36:T36)</f>
        <v>97.5</v>
      </c>
      <c r="W36" s="152">
        <f>IF(COUNT(O36:T36)&gt;=4,SMALL(O36:T36,1)+SMALL(O36:T36,2)+SMALL(O36:T36,3)+SMALL(O36:T36,4),"")</f>
      </c>
      <c r="X36" s="128"/>
      <c r="Y36" s="129"/>
      <c r="Z36" s="129"/>
      <c r="AA36" s="129"/>
      <c r="AB36" s="129"/>
      <c r="AC36" s="153"/>
      <c r="AD36" s="163">
        <f>COUNT(X36:AC36)</f>
        <v>0</v>
      </c>
      <c r="AE36" s="164"/>
      <c r="AF36" s="165">
        <f>IF(COUNT(X36:AC36)&gt;=4,SMALL(X36:AC36,1)+SMALL(X36:AC36,2)+SMALL(X36:AC36,3)+SMALL(X36:AC36,4),"")</f>
      </c>
    </row>
    <row r="37" spans="1:32" ht="18.75" customHeight="1" thickBot="1">
      <c r="A37" s="260">
        <v>3</v>
      </c>
      <c r="B37" s="222">
        <v>379</v>
      </c>
      <c r="C37" s="222" t="s">
        <v>145</v>
      </c>
      <c r="D37" s="225"/>
      <c r="E37" s="173"/>
      <c r="F37" s="174">
        <v>93</v>
      </c>
      <c r="G37" s="174">
        <v>89</v>
      </c>
      <c r="H37" s="174">
        <v>93</v>
      </c>
      <c r="I37" s="174">
        <v>93</v>
      </c>
      <c r="J37" s="174">
        <v>88</v>
      </c>
      <c r="K37" s="208">
        <v>78</v>
      </c>
      <c r="L37" s="210">
        <f>COUNT(E37:K37)</f>
        <v>6</v>
      </c>
      <c r="M37" s="175">
        <f>IF(SUM(E37:K37)=0,"",SUM(E37:K37)/COUNT(E37:K37))</f>
        <v>89</v>
      </c>
      <c r="N37" s="176">
        <f>IF(COUNT(E37:K37)&gt;=4,SMALL(E37:K37,1)+SMALL(E37:K37,2)+SMALL(E37:K37,3)+SMALL(E37:K37,4),"")</f>
        <v>348</v>
      </c>
      <c r="O37" s="177"/>
      <c r="P37" s="178"/>
      <c r="Q37" s="178"/>
      <c r="R37" s="178"/>
      <c r="S37" s="178"/>
      <c r="T37" s="179"/>
      <c r="U37" s="180"/>
      <c r="V37" s="181"/>
      <c r="W37" s="182"/>
      <c r="X37" s="183"/>
      <c r="Y37" s="184"/>
      <c r="Z37" s="184"/>
      <c r="AA37" s="184"/>
      <c r="AB37" s="184"/>
      <c r="AC37" s="185"/>
      <c r="AD37" s="186"/>
      <c r="AE37" s="187"/>
      <c r="AF37" s="188"/>
    </row>
    <row r="38" spans="1:32" ht="18.75" customHeight="1">
      <c r="A38" s="261"/>
      <c r="B38" s="134"/>
      <c r="C38" s="134"/>
      <c r="D38" s="135"/>
      <c r="E38" s="136"/>
      <c r="F38" s="136"/>
      <c r="G38" s="136"/>
      <c r="H38" s="136"/>
      <c r="I38" s="136"/>
      <c r="J38" s="136"/>
      <c r="K38" s="136"/>
      <c r="L38" s="137"/>
      <c r="M38" s="138"/>
      <c r="N38" s="136"/>
      <c r="O38" s="134"/>
      <c r="P38" s="134"/>
      <c r="Q38" s="134"/>
      <c r="R38" s="134"/>
      <c r="S38" s="134"/>
      <c r="T38" s="134"/>
      <c r="U38" s="137"/>
      <c r="V38" s="138"/>
      <c r="W38" s="136"/>
      <c r="X38" s="134"/>
      <c r="Y38" s="134"/>
      <c r="Z38" s="134"/>
      <c r="AA38" s="134"/>
      <c r="AB38" s="134"/>
      <c r="AC38" s="134"/>
      <c r="AD38" s="137"/>
      <c r="AE38" s="138"/>
      <c r="AF38" s="136"/>
    </row>
    <row r="39" spans="1:32" s="139" customFormat="1" ht="18.75" customHeight="1" thickBot="1">
      <c r="A39" s="270" t="s">
        <v>186</v>
      </c>
      <c r="B39" s="134"/>
      <c r="C39" s="134"/>
      <c r="D39" s="135"/>
      <c r="E39" s="136"/>
      <c r="F39" s="136"/>
      <c r="G39" s="136"/>
      <c r="H39" s="136"/>
      <c r="I39" s="136"/>
      <c r="J39" s="136"/>
      <c r="K39" s="136"/>
      <c r="L39" s="137"/>
      <c r="M39" s="138"/>
      <c r="N39" s="136"/>
      <c r="O39" s="134"/>
      <c r="P39" s="134"/>
      <c r="Q39" s="134"/>
      <c r="R39" s="134"/>
      <c r="S39" s="134"/>
      <c r="T39" s="134"/>
      <c r="U39" s="137"/>
      <c r="V39" s="138"/>
      <c r="W39" s="136"/>
      <c r="X39" s="134"/>
      <c r="Y39" s="134"/>
      <c r="Z39" s="134"/>
      <c r="AA39" s="134"/>
      <c r="AB39" s="134"/>
      <c r="AC39" s="134"/>
      <c r="AD39" s="137"/>
      <c r="AE39" s="138"/>
      <c r="AF39" s="136"/>
    </row>
    <row r="40" spans="1:32" s="139" customFormat="1" ht="18.75" customHeight="1" thickBot="1">
      <c r="A40" s="295" t="s">
        <v>182</v>
      </c>
      <c r="B40" s="297" t="s">
        <v>120</v>
      </c>
      <c r="C40" s="297" t="s">
        <v>117</v>
      </c>
      <c r="D40" s="299" t="s">
        <v>119</v>
      </c>
      <c r="E40" s="292">
        <v>2016</v>
      </c>
      <c r="F40" s="293"/>
      <c r="G40" s="293"/>
      <c r="H40" s="293"/>
      <c r="I40" s="293"/>
      <c r="J40" s="293"/>
      <c r="K40" s="293"/>
      <c r="L40" s="293"/>
      <c r="M40" s="293"/>
      <c r="N40" s="294"/>
      <c r="O40" s="288">
        <v>2015</v>
      </c>
      <c r="P40" s="288"/>
      <c r="Q40" s="288"/>
      <c r="R40" s="288"/>
      <c r="S40" s="288"/>
      <c r="T40" s="288"/>
      <c r="U40" s="288"/>
      <c r="V40" s="288"/>
      <c r="W40" s="289"/>
      <c r="X40" s="286" t="s">
        <v>110</v>
      </c>
      <c r="Y40" s="286"/>
      <c r="Z40" s="286"/>
      <c r="AA40" s="286"/>
      <c r="AB40" s="286"/>
      <c r="AC40" s="286"/>
      <c r="AD40" s="286"/>
      <c r="AE40" s="286"/>
      <c r="AF40" s="287"/>
    </row>
    <row r="41" spans="1:32" ht="18.75" customHeight="1" thickBot="1">
      <c r="A41" s="296"/>
      <c r="B41" s="298"/>
      <c r="C41" s="298"/>
      <c r="D41" s="300"/>
      <c r="E41" s="133" t="s">
        <v>111</v>
      </c>
      <c r="F41" s="133" t="s">
        <v>112</v>
      </c>
      <c r="G41" s="133" t="s">
        <v>113</v>
      </c>
      <c r="H41" s="133" t="s">
        <v>114</v>
      </c>
      <c r="I41" s="133" t="s">
        <v>115</v>
      </c>
      <c r="J41" s="133" t="s">
        <v>116</v>
      </c>
      <c r="K41" s="133" t="s">
        <v>95</v>
      </c>
      <c r="L41" s="252" t="s">
        <v>109</v>
      </c>
      <c r="M41" s="239" t="s">
        <v>108</v>
      </c>
      <c r="N41" s="240" t="s">
        <v>124</v>
      </c>
      <c r="O41" s="241" t="s">
        <v>111</v>
      </c>
      <c r="P41" s="242" t="s">
        <v>112</v>
      </c>
      <c r="Q41" s="242" t="s">
        <v>113</v>
      </c>
      <c r="R41" s="242" t="s">
        <v>114</v>
      </c>
      <c r="S41" s="242" t="s">
        <v>115</v>
      </c>
      <c r="T41" s="242" t="s">
        <v>116</v>
      </c>
      <c r="U41" s="244" t="s">
        <v>109</v>
      </c>
      <c r="V41" s="245" t="s">
        <v>108</v>
      </c>
      <c r="W41" s="237" t="s">
        <v>124</v>
      </c>
      <c r="X41" s="246" t="s">
        <v>111</v>
      </c>
      <c r="Y41" s="247" t="s">
        <v>112</v>
      </c>
      <c r="Z41" s="247" t="s">
        <v>113</v>
      </c>
      <c r="AA41" s="247" t="s">
        <v>114</v>
      </c>
      <c r="AB41" s="247" t="s">
        <v>115</v>
      </c>
      <c r="AC41" s="248" t="s">
        <v>116</v>
      </c>
      <c r="AD41" s="249" t="s">
        <v>109</v>
      </c>
      <c r="AE41" s="250" t="s">
        <v>108</v>
      </c>
      <c r="AF41" s="251" t="s">
        <v>124</v>
      </c>
    </row>
    <row r="42" spans="1:32" ht="18.75" customHeight="1">
      <c r="A42" s="258">
        <v>1</v>
      </c>
      <c r="B42" s="223">
        <v>18</v>
      </c>
      <c r="C42" s="223" t="s">
        <v>90</v>
      </c>
      <c r="D42" s="224" t="s">
        <v>183</v>
      </c>
      <c r="E42" s="167">
        <v>73</v>
      </c>
      <c r="F42" s="168"/>
      <c r="G42" s="168">
        <v>70</v>
      </c>
      <c r="H42" s="168">
        <v>67</v>
      </c>
      <c r="I42" s="168">
        <v>64</v>
      </c>
      <c r="J42" s="168">
        <v>66</v>
      </c>
      <c r="K42" s="226">
        <v>68</v>
      </c>
      <c r="L42" s="140">
        <f>COUNT(E42:K42)</f>
        <v>6</v>
      </c>
      <c r="M42" s="141">
        <f>IF(SUM(E42:K42)=0,"",SUM(E42:K42)/COUNT(E42:K42))</f>
        <v>68</v>
      </c>
      <c r="N42" s="142">
        <f>IF(COUNT(E42:K42)&gt;=4,SMALL(E42:K42,1)+SMALL(E42:K42,2)+SMALL(E42:K42,3)+SMALL(E42:K42,4),"")</f>
        <v>265</v>
      </c>
      <c r="O42" s="144"/>
      <c r="P42" s="145">
        <v>84</v>
      </c>
      <c r="Q42" s="145">
        <v>69</v>
      </c>
      <c r="R42" s="145">
        <v>72</v>
      </c>
      <c r="S42" s="145">
        <v>78</v>
      </c>
      <c r="T42" s="146">
        <v>70</v>
      </c>
      <c r="U42" s="147">
        <f>COUNT(O42:T42)</f>
        <v>5</v>
      </c>
      <c r="V42" s="148">
        <f>SUM(O42:T42)/COUNT(O42:T42)</f>
        <v>74.6</v>
      </c>
      <c r="W42" s="149">
        <f>IF(COUNT(O42:T42)&gt;=4,SMALL(O42:T42,1)+SMALL(O42:T42,2)+SMALL(O42:T42,3)+SMALL(O42:T42,4),"")</f>
        <v>289</v>
      </c>
      <c r="X42" s="157">
        <v>85</v>
      </c>
      <c r="Y42" s="158">
        <v>90</v>
      </c>
      <c r="Z42" s="158">
        <v>84</v>
      </c>
      <c r="AA42" s="158">
        <v>81</v>
      </c>
      <c r="AB42" s="158"/>
      <c r="AC42" s="159">
        <v>78</v>
      </c>
      <c r="AD42" s="160">
        <f>COUNT(X42:AC42)</f>
        <v>5</v>
      </c>
      <c r="AE42" s="161">
        <f>SUM(X42:AC42)/COUNT(X42:AC42)</f>
        <v>83.6</v>
      </c>
      <c r="AF42" s="162">
        <f>IF(COUNT(X42:AC42)&gt;=4,SMALL(X42:AC42,1)+SMALL(X42:AC42,2)+SMALL(X42:AC42,3)+SMALL(X42:AC42,4),"")</f>
        <v>328</v>
      </c>
    </row>
    <row r="43" spans="1:32" ht="18.75" customHeight="1">
      <c r="A43" s="259">
        <v>2</v>
      </c>
      <c r="B43" s="221">
        <v>379</v>
      </c>
      <c r="C43" s="221" t="s">
        <v>101</v>
      </c>
      <c r="D43" s="217"/>
      <c r="E43" s="169"/>
      <c r="F43" s="170">
        <v>76</v>
      </c>
      <c r="G43" s="170">
        <v>81</v>
      </c>
      <c r="H43" s="170">
        <v>74</v>
      </c>
      <c r="I43" s="170">
        <v>76</v>
      </c>
      <c r="J43" s="170">
        <v>69</v>
      </c>
      <c r="K43" s="227">
        <v>76</v>
      </c>
      <c r="L43" s="209">
        <f>COUNT(E43:K43)</f>
        <v>6</v>
      </c>
      <c r="M43" s="171">
        <f>IF(SUM(E43:K43)=0,"",SUM(E43:K43)/COUNT(E43:K43))</f>
        <v>75.33333333333333</v>
      </c>
      <c r="N43" s="172">
        <f>IF(COUNT(E43:K43)&gt;=4,SMALL(E43:K43,1)+SMALL(E43:K43,2)+SMALL(E43:K43,3)+SMALL(E43:K43,4),"")</f>
        <v>295</v>
      </c>
      <c r="O43" s="123"/>
      <c r="P43" s="124"/>
      <c r="Q43" s="124">
        <v>96</v>
      </c>
      <c r="R43" s="124"/>
      <c r="S43" s="124"/>
      <c r="T43" s="143"/>
      <c r="U43" s="150">
        <f>COUNT(O43:T43)</f>
        <v>1</v>
      </c>
      <c r="V43" s="151">
        <f>SUM(O43:T43)/COUNT(O43:T43)</f>
        <v>96</v>
      </c>
      <c r="W43" s="152">
        <f>IF(COUNT(O43:T43)&gt;=4,SMALL(O43:T43,1)+SMALL(O43:T43,2)+SMALL(O43:T43,3)+SMALL(O43:T43,4),"")</f>
      </c>
      <c r="X43" s="154"/>
      <c r="Y43" s="155"/>
      <c r="Z43" s="155"/>
      <c r="AA43" s="155"/>
      <c r="AB43" s="155"/>
      <c r="AC43" s="156"/>
      <c r="AD43" s="166">
        <f>COUNT(X43:AC43)</f>
        <v>0</v>
      </c>
      <c r="AE43" s="164"/>
      <c r="AF43" s="165">
        <f>IF(COUNT(X43:AC43)&gt;=4,SMALL(X43:AC43,1)+SMALL(X43:AC43,2)+SMALL(X43:AC43,3)+SMALL(X43:AC43,4),"")</f>
      </c>
    </row>
    <row r="44" spans="1:32" ht="18.75" customHeight="1">
      <c r="A44" s="259">
        <v>3</v>
      </c>
      <c r="B44" s="221">
        <v>154</v>
      </c>
      <c r="C44" s="221" t="s">
        <v>142</v>
      </c>
      <c r="D44" s="216"/>
      <c r="E44" s="169">
        <v>84</v>
      </c>
      <c r="F44" s="170">
        <v>87</v>
      </c>
      <c r="G44" s="170">
        <v>78</v>
      </c>
      <c r="H44" s="170">
        <v>78</v>
      </c>
      <c r="I44" s="170"/>
      <c r="J44" s="170"/>
      <c r="K44" s="227"/>
      <c r="L44" s="209">
        <f>COUNT(E44:K44)</f>
        <v>4</v>
      </c>
      <c r="M44" s="171">
        <f>IF(SUM(E44:K44)=0,"",SUM(E44:K44)/COUNT(E44:K44))</f>
        <v>81.75</v>
      </c>
      <c r="N44" s="172">
        <f>IF(COUNT(E44:K44)&gt;=4,SMALL(E44:K44,1)+SMALL(E44:K44,2)+SMALL(E44:K44,3)+SMALL(E44:K44,4),"")</f>
        <v>327</v>
      </c>
      <c r="O44" s="123"/>
      <c r="P44" s="124"/>
      <c r="Q44" s="124"/>
      <c r="R44" s="124"/>
      <c r="S44" s="124"/>
      <c r="T44" s="143"/>
      <c r="U44" s="150"/>
      <c r="V44" s="151"/>
      <c r="W44" s="152"/>
      <c r="X44" s="154"/>
      <c r="Y44" s="155"/>
      <c r="Z44" s="155"/>
      <c r="AA44" s="155"/>
      <c r="AB44" s="155"/>
      <c r="AC44" s="156"/>
      <c r="AD44" s="166"/>
      <c r="AE44" s="164"/>
      <c r="AF44" s="165"/>
    </row>
    <row r="45" spans="1:32" ht="18.75" customHeight="1">
      <c r="A45" s="259">
        <v>4</v>
      </c>
      <c r="B45" s="221">
        <v>202</v>
      </c>
      <c r="C45" s="221" t="s">
        <v>158</v>
      </c>
      <c r="D45" s="216">
        <v>2006</v>
      </c>
      <c r="E45" s="169">
        <v>93</v>
      </c>
      <c r="F45" s="170"/>
      <c r="G45" s="170"/>
      <c r="H45" s="170">
        <v>84</v>
      </c>
      <c r="I45" s="170">
        <v>87</v>
      </c>
      <c r="J45" s="170"/>
      <c r="K45" s="227">
        <v>79</v>
      </c>
      <c r="L45" s="209">
        <f>COUNT(E45:K45)</f>
        <v>4</v>
      </c>
      <c r="M45" s="171">
        <f>IF(SUM(E45:K45)=0,"",SUM(E45:K45)/COUNT(E45:K45))</f>
        <v>85.75</v>
      </c>
      <c r="N45" s="172">
        <f>IF(COUNT(E45:K45)&gt;=4,SMALL(E45:K45,1)+SMALL(E45:K45,2)+SMALL(E45:K45,3)+SMALL(E45:K45,4),"")</f>
        <v>343</v>
      </c>
      <c r="O45" s="123"/>
      <c r="P45" s="124"/>
      <c r="Q45" s="124"/>
      <c r="R45" s="124"/>
      <c r="S45" s="124"/>
      <c r="T45" s="143"/>
      <c r="U45" s="150"/>
      <c r="V45" s="151"/>
      <c r="W45" s="152"/>
      <c r="X45" s="128"/>
      <c r="Y45" s="129"/>
      <c r="Z45" s="129"/>
      <c r="AA45" s="129"/>
      <c r="AB45" s="129"/>
      <c r="AC45" s="153"/>
      <c r="AD45" s="163"/>
      <c r="AE45" s="164"/>
      <c r="AF45" s="165"/>
    </row>
    <row r="46" spans="1:32" ht="18.75" customHeight="1" thickBot="1">
      <c r="A46" s="260">
        <v>5</v>
      </c>
      <c r="B46" s="222">
        <v>404</v>
      </c>
      <c r="C46" s="222" t="s">
        <v>143</v>
      </c>
      <c r="D46" s="219"/>
      <c r="E46" s="173">
        <v>99</v>
      </c>
      <c r="F46" s="174">
        <v>90</v>
      </c>
      <c r="G46" s="174">
        <v>93</v>
      </c>
      <c r="H46" s="174">
        <v>82</v>
      </c>
      <c r="I46" s="174"/>
      <c r="J46" s="174"/>
      <c r="K46" s="228">
        <v>79</v>
      </c>
      <c r="L46" s="210">
        <f>COUNT(E46:K46)</f>
        <v>5</v>
      </c>
      <c r="M46" s="175">
        <f>IF(SUM(E46:K46)=0,"",SUM(E46:K46)/COUNT(E46:K46))</f>
        <v>88.6</v>
      </c>
      <c r="N46" s="176">
        <f>IF(COUNT(E46:K46)&gt;=4,SMALL(E46:K46,1)+SMALL(E46:K46,2)+SMALL(E46:K46,3)+SMALL(E46:K46,4),"")</f>
        <v>344</v>
      </c>
      <c r="O46" s="177"/>
      <c r="P46" s="178"/>
      <c r="Q46" s="178"/>
      <c r="R46" s="178"/>
      <c r="S46" s="178"/>
      <c r="T46" s="179"/>
      <c r="U46" s="180"/>
      <c r="V46" s="181"/>
      <c r="W46" s="182"/>
      <c r="X46" s="183"/>
      <c r="Y46" s="184"/>
      <c r="Z46" s="184"/>
      <c r="AA46" s="184"/>
      <c r="AB46" s="184"/>
      <c r="AC46" s="185"/>
      <c r="AD46" s="186"/>
      <c r="AE46" s="187"/>
      <c r="AF46" s="188"/>
    </row>
    <row r="47" spans="1:32" ht="18.75" customHeight="1">
      <c r="A47" s="261"/>
      <c r="B47" s="134"/>
      <c r="C47" s="134"/>
      <c r="D47" s="266"/>
      <c r="E47" s="136"/>
      <c r="F47" s="136"/>
      <c r="G47" s="136"/>
      <c r="H47" s="136"/>
      <c r="I47" s="136"/>
      <c r="J47" s="136"/>
      <c r="K47" s="136"/>
      <c r="L47" s="137"/>
      <c r="M47" s="138"/>
      <c r="N47" s="136"/>
      <c r="O47" s="134"/>
      <c r="P47" s="134"/>
      <c r="Q47" s="134"/>
      <c r="R47" s="134"/>
      <c r="S47" s="134"/>
      <c r="T47" s="134"/>
      <c r="U47" s="137"/>
      <c r="V47" s="138"/>
      <c r="W47" s="136"/>
      <c r="X47" s="134"/>
      <c r="Y47" s="134"/>
      <c r="Z47" s="134"/>
      <c r="AA47" s="134"/>
      <c r="AB47" s="134"/>
      <c r="AC47" s="134"/>
      <c r="AD47" s="137"/>
      <c r="AE47" s="138"/>
      <c r="AF47" s="136"/>
    </row>
    <row r="48" ht="18.75" customHeight="1" thickBot="1">
      <c r="A48" s="269" t="s">
        <v>187</v>
      </c>
    </row>
    <row r="49" spans="1:32" ht="18.75" customHeight="1" thickBot="1">
      <c r="A49" s="295" t="s">
        <v>182</v>
      </c>
      <c r="B49" s="297" t="s">
        <v>120</v>
      </c>
      <c r="C49" s="297" t="s">
        <v>117</v>
      </c>
      <c r="D49" s="299" t="s">
        <v>119</v>
      </c>
      <c r="E49" s="292">
        <v>2016</v>
      </c>
      <c r="F49" s="293"/>
      <c r="G49" s="293"/>
      <c r="H49" s="293"/>
      <c r="I49" s="293"/>
      <c r="J49" s="293"/>
      <c r="K49" s="293"/>
      <c r="L49" s="293"/>
      <c r="M49" s="293"/>
      <c r="N49" s="294"/>
      <c r="O49" s="288">
        <v>2015</v>
      </c>
      <c r="P49" s="288"/>
      <c r="Q49" s="288"/>
      <c r="R49" s="288"/>
      <c r="S49" s="288"/>
      <c r="T49" s="288"/>
      <c r="U49" s="288"/>
      <c r="V49" s="288"/>
      <c r="W49" s="289"/>
      <c r="X49" s="286" t="s">
        <v>110</v>
      </c>
      <c r="Y49" s="286"/>
      <c r="Z49" s="286"/>
      <c r="AA49" s="286"/>
      <c r="AB49" s="286"/>
      <c r="AC49" s="286"/>
      <c r="AD49" s="286"/>
      <c r="AE49" s="286"/>
      <c r="AF49" s="287"/>
    </row>
    <row r="50" spans="1:32" ht="18.75" customHeight="1" thickBot="1">
      <c r="A50" s="296"/>
      <c r="B50" s="298"/>
      <c r="C50" s="298"/>
      <c r="D50" s="300"/>
      <c r="E50" s="235" t="s">
        <v>111</v>
      </c>
      <c r="F50" s="236" t="s">
        <v>112</v>
      </c>
      <c r="G50" s="236" t="s">
        <v>113</v>
      </c>
      <c r="H50" s="236" t="s">
        <v>114</v>
      </c>
      <c r="I50" s="236" t="s">
        <v>115</v>
      </c>
      <c r="J50" s="236" t="s">
        <v>116</v>
      </c>
      <c r="K50" s="237" t="s">
        <v>95</v>
      </c>
      <c r="L50" s="238" t="s">
        <v>109</v>
      </c>
      <c r="M50" s="239" t="s">
        <v>108</v>
      </c>
      <c r="N50" s="240" t="s">
        <v>124</v>
      </c>
      <c r="O50" s="241" t="s">
        <v>111</v>
      </c>
      <c r="P50" s="242" t="s">
        <v>112</v>
      </c>
      <c r="Q50" s="242" t="s">
        <v>113</v>
      </c>
      <c r="R50" s="242" t="s">
        <v>114</v>
      </c>
      <c r="S50" s="242" t="s">
        <v>115</v>
      </c>
      <c r="T50" s="243" t="s">
        <v>116</v>
      </c>
      <c r="U50" s="244" t="s">
        <v>109</v>
      </c>
      <c r="V50" s="245" t="s">
        <v>108</v>
      </c>
      <c r="W50" s="237" t="s">
        <v>124</v>
      </c>
      <c r="X50" s="246" t="s">
        <v>111</v>
      </c>
      <c r="Y50" s="247" t="s">
        <v>112</v>
      </c>
      <c r="Z50" s="247" t="s">
        <v>113</v>
      </c>
      <c r="AA50" s="247" t="s">
        <v>114</v>
      </c>
      <c r="AB50" s="247" t="s">
        <v>115</v>
      </c>
      <c r="AC50" s="248" t="s">
        <v>116</v>
      </c>
      <c r="AD50" s="249" t="s">
        <v>109</v>
      </c>
      <c r="AE50" s="250" t="s">
        <v>108</v>
      </c>
      <c r="AF50" s="251" t="s">
        <v>124</v>
      </c>
    </row>
    <row r="51" spans="1:32" ht="18.75" customHeight="1" thickBot="1">
      <c r="A51" s="262">
        <v>1</v>
      </c>
      <c r="B51" s="234">
        <v>28</v>
      </c>
      <c r="C51" s="234" t="s">
        <v>107</v>
      </c>
      <c r="D51" s="233"/>
      <c r="E51" s="232">
        <v>99</v>
      </c>
      <c r="F51" s="202">
        <v>94</v>
      </c>
      <c r="G51" s="202">
        <v>86</v>
      </c>
      <c r="H51" s="202"/>
      <c r="I51" s="202"/>
      <c r="J51" s="202">
        <v>102</v>
      </c>
      <c r="K51" s="203"/>
      <c r="L51" s="229">
        <f>COUNT(E51:K51)</f>
        <v>4</v>
      </c>
      <c r="M51" s="230">
        <f>IF(SUM(E51:K51)=0,"",SUM(E51:K51)/COUNT(E51:K51))</f>
        <v>95.25</v>
      </c>
      <c r="N51" s="231">
        <f>IF(COUNT(E51:K51)&gt;=4,SMALL(E51:K51,1)+SMALL(E51:K51,2)+SMALL(E51:K51,3)+SMALL(E51:K51,4),"")</f>
        <v>381</v>
      </c>
      <c r="O51" s="199"/>
      <c r="P51" s="200"/>
      <c r="Q51" s="200"/>
      <c r="R51" s="200"/>
      <c r="S51" s="200">
        <v>103</v>
      </c>
      <c r="T51" s="201"/>
      <c r="U51" s="196">
        <f>COUNT(O51:T51)</f>
        <v>1</v>
      </c>
      <c r="V51" s="197">
        <f>SUM(O51:T51)/COUNT(O51:T51)</f>
        <v>103</v>
      </c>
      <c r="W51" s="198">
        <f>IF(COUNT(O51:T51)&gt;=4,SMALL(O51:T51,1)+SMALL(O51:T51,2)+SMALL(O51:T51,3)+SMALL(O51:T51,4),"")</f>
      </c>
      <c r="X51" s="192"/>
      <c r="Y51" s="193"/>
      <c r="Z51" s="194">
        <v>126</v>
      </c>
      <c r="AA51" s="193"/>
      <c r="AB51" s="194">
        <v>132</v>
      </c>
      <c r="AC51" s="195"/>
      <c r="AD51" s="189">
        <f>COUNT(X51:AC51)</f>
        <v>2</v>
      </c>
      <c r="AE51" s="190">
        <f>SUM(X51:AC51)/COUNT(X51:AC51)</f>
        <v>129</v>
      </c>
      <c r="AF51" s="191">
        <f>IF(COUNT(X51:AC51)&gt;=4,SMALL(X51:AC51,1)+SMALL(X51:AC51,2)+SMALL(X51:AC51,3)+SMALL(X51:AC51,4),"")</f>
      </c>
    </row>
  </sheetData>
  <sheetProtection/>
  <mergeCells count="28">
    <mergeCell ref="X40:AF40"/>
    <mergeCell ref="O49:W49"/>
    <mergeCell ref="X49:AF49"/>
    <mergeCell ref="A49:A50"/>
    <mergeCell ref="B49:B50"/>
    <mergeCell ref="C49:C50"/>
    <mergeCell ref="D49:D50"/>
    <mergeCell ref="E49:N49"/>
    <mergeCell ref="C2:C3"/>
    <mergeCell ref="D2:D3"/>
    <mergeCell ref="O33:W33"/>
    <mergeCell ref="X33:AF33"/>
    <mergeCell ref="A40:A41"/>
    <mergeCell ref="B40:B41"/>
    <mergeCell ref="C40:C41"/>
    <mergeCell ref="D40:D41"/>
    <mergeCell ref="E40:N40"/>
    <mergeCell ref="O40:W40"/>
    <mergeCell ref="X2:AF2"/>
    <mergeCell ref="O2:W2"/>
    <mergeCell ref="A2:A3"/>
    <mergeCell ref="E2:N2"/>
    <mergeCell ref="A33:A34"/>
    <mergeCell ref="B33:B34"/>
    <mergeCell ref="C33:C34"/>
    <mergeCell ref="D33:D34"/>
    <mergeCell ref="E33:N33"/>
    <mergeCell ref="B2:B3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8" r:id="rId1"/>
  <headerFooter>
    <oddHeader>&amp;L&amp;"-,Fett"&amp;14Rangliste Klassik-Turniere St. Thomas/Bl.&amp;R&amp;"-,Fett"&amp;14Endstand 2016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Raiffeisenbankengruppe Oberoesterreich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AICHINGER</dc:creator>
  <cp:keywords/>
  <dc:description/>
  <cp:lastModifiedBy>Raab Wolfgang</cp:lastModifiedBy>
  <cp:lastPrinted>2016-11-05T08:13:42Z</cp:lastPrinted>
  <dcterms:created xsi:type="dcterms:W3CDTF">2015-10-09T13:51:24Z</dcterms:created>
  <dcterms:modified xsi:type="dcterms:W3CDTF">2016-11-05T08:21:31Z</dcterms:modified>
  <cp:category/>
  <cp:version/>
  <cp:contentType/>
  <cp:contentStatus/>
</cp:coreProperties>
</file>